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5535" windowHeight="3135" activeTab="2"/>
  </bookViews>
  <sheets>
    <sheet name="Sales Forecast-Figures" sheetId="1" r:id="rId1"/>
    <sheet name="Sales Forecast-Printable" sheetId="5" r:id="rId2"/>
    <sheet name="Sales Forecast-Charts" sheetId="2" r:id="rId3"/>
  </sheets>
  <definedNames>
    <definedName name="_xlnm.Print_Titles" localSheetId="2">'Sales Forecast-Charts'!$1:$6</definedName>
    <definedName name="_xlnm.Print_Titles" localSheetId="0">'Sales Forecast-Figures'!$1:$9</definedName>
    <definedName name="_xlnm.Print_Titles" localSheetId="1">'Sales Forecast-Printable'!$1:$8</definedName>
  </definedNames>
  <calcPr calcId="124519"/>
</workbook>
</file>

<file path=xl/calcChain.xml><?xml version="1.0" encoding="utf-8"?>
<calcChain xmlns="http://schemas.openxmlformats.org/spreadsheetml/2006/main">
  <c r="B6" i="5"/>
  <c r="B6" i="2"/>
  <c r="K77" i="1"/>
  <c r="K76" i="5" s="1"/>
  <c r="L77" i="1"/>
  <c r="L76" i="5" s="1"/>
  <c r="M77" i="1"/>
  <c r="M76" i="5" s="1"/>
  <c r="H32"/>
  <c r="I33"/>
  <c r="G35"/>
  <c r="H36"/>
  <c r="I37"/>
  <c r="G39"/>
  <c r="K29"/>
  <c r="H29"/>
  <c r="E14"/>
  <c r="B5" i="2"/>
  <c r="M152" i="1"/>
  <c r="M150" i="5" s="1"/>
  <c r="L152" i="1"/>
  <c r="K152"/>
  <c r="K150" i="5" s="1"/>
  <c r="E152" i="1"/>
  <c r="D152"/>
  <c r="D150" i="5" s="1"/>
  <c r="C152" i="1"/>
  <c r="C150" i="5" s="1"/>
  <c r="M148" i="1"/>
  <c r="L148"/>
  <c r="K148"/>
  <c r="K146" i="5" s="1"/>
  <c r="E148" i="1"/>
  <c r="D148"/>
  <c r="D146" i="5" s="1"/>
  <c r="C148" i="1"/>
  <c r="M144"/>
  <c r="M142" i="5" s="1"/>
  <c r="L144" i="1"/>
  <c r="K144"/>
  <c r="K142" i="5" s="1"/>
  <c r="E144" i="1"/>
  <c r="D144"/>
  <c r="D142" i="5" s="1"/>
  <c r="C144" i="1"/>
  <c r="C142" i="5" s="1"/>
  <c r="M140" i="1"/>
  <c r="L140"/>
  <c r="K140"/>
  <c r="K138" i="5" s="1"/>
  <c r="E140" i="1"/>
  <c r="D140"/>
  <c r="D138" i="5" s="1"/>
  <c r="C140" i="1"/>
  <c r="M124"/>
  <c r="M123" i="5" s="1"/>
  <c r="L124" i="1"/>
  <c r="K124"/>
  <c r="K123" i="5" s="1"/>
  <c r="I124" i="1"/>
  <c r="H124"/>
  <c r="G124"/>
  <c r="E124"/>
  <c r="D124"/>
  <c r="C124"/>
  <c r="C123" i="5" s="1"/>
  <c r="M108" i="1"/>
  <c r="L108"/>
  <c r="L107" i="5" s="1"/>
  <c r="K108" i="1"/>
  <c r="I108"/>
  <c r="I107" i="5" s="1"/>
  <c r="H108" i="1"/>
  <c r="G108"/>
  <c r="G107" i="5" s="1"/>
  <c r="E108" i="1"/>
  <c r="D108"/>
  <c r="D107" i="5" s="1"/>
  <c r="C108" i="1"/>
  <c r="M92"/>
  <c r="L92"/>
  <c r="L91" i="5" s="1"/>
  <c r="K92" i="1"/>
  <c r="K91" i="5" s="1"/>
  <c r="I92" i="1"/>
  <c r="H92"/>
  <c r="G92"/>
  <c r="G91" i="5" s="1"/>
  <c r="E92" i="1"/>
  <c r="E91" i="5" s="1"/>
  <c r="D92" i="1"/>
  <c r="C92"/>
  <c r="C91" i="5" s="1"/>
  <c r="M76" i="1"/>
  <c r="L76"/>
  <c r="L75" i="5" s="1"/>
  <c r="K76" i="1"/>
  <c r="K75" i="5" s="1"/>
  <c r="I76" i="1"/>
  <c r="I75" i="5" s="1"/>
  <c r="H76" i="1"/>
  <c r="G76"/>
  <c r="G75" i="5" s="1"/>
  <c r="E76" i="1"/>
  <c r="D76"/>
  <c r="C76"/>
  <c r="C75" i="5" s="1"/>
  <c r="M60" i="1"/>
  <c r="M59" i="5" s="1"/>
  <c r="L60" i="1"/>
  <c r="L59" i="5" s="1"/>
  <c r="K60" i="1"/>
  <c r="K59" i="5" s="1"/>
  <c r="I60" i="1"/>
  <c r="H60"/>
  <c r="H59" i="5" s="1"/>
  <c r="G60" i="1"/>
  <c r="G59" i="5" s="1"/>
  <c r="E60" i="1"/>
  <c r="D60"/>
  <c r="C60"/>
  <c r="C59" i="5" s="1"/>
  <c r="M44" i="1"/>
  <c r="L44"/>
  <c r="L43" i="5" s="1"/>
  <c r="K44" i="1"/>
  <c r="K43" i="5" s="1"/>
  <c r="I44" i="1"/>
  <c r="I43" i="5" s="1"/>
  <c r="H44" i="1"/>
  <c r="H43" i="5" s="1"/>
  <c r="G44" i="1"/>
  <c r="G43" i="5" s="1"/>
  <c r="E44" i="1"/>
  <c r="D44"/>
  <c r="D43" i="5" s="1"/>
  <c r="C44" i="1"/>
  <c r="M28"/>
  <c r="M27" i="5" s="1"/>
  <c r="L28" i="1"/>
  <c r="K28"/>
  <c r="K27" i="5" s="1"/>
  <c r="I28" i="1"/>
  <c r="H28"/>
  <c r="G28"/>
  <c r="G27" i="5" s="1"/>
  <c r="E28" i="1"/>
  <c r="E27" i="5" s="1"/>
  <c r="D28" i="1"/>
  <c r="C28"/>
  <c r="C27" i="5" s="1"/>
  <c r="M12" i="1"/>
  <c r="M11" i="5" s="1"/>
  <c r="L12" i="1"/>
  <c r="L11" i="5" s="1"/>
  <c r="K12" i="1"/>
  <c r="K11" i="5" s="1"/>
  <c r="I12" i="1"/>
  <c r="I11" i="5" s="1"/>
  <c r="H12" i="1"/>
  <c r="H11" i="5" s="1"/>
  <c r="G12" i="1"/>
  <c r="G11" i="5" s="1"/>
  <c r="L150"/>
  <c r="E150"/>
  <c r="M146"/>
  <c r="L146"/>
  <c r="E146"/>
  <c r="C146"/>
  <c r="L142"/>
  <c r="E142"/>
  <c r="M138"/>
  <c r="L138"/>
  <c r="E138"/>
  <c r="C138"/>
  <c r="M107"/>
  <c r="K107"/>
  <c r="H107"/>
  <c r="E107"/>
  <c r="C107"/>
  <c r="L123"/>
  <c r="I123"/>
  <c r="H123"/>
  <c r="G123"/>
  <c r="E123"/>
  <c r="D123"/>
  <c r="M91"/>
  <c r="I91"/>
  <c r="H91"/>
  <c r="D91"/>
  <c r="M75"/>
  <c r="H75"/>
  <c r="E75"/>
  <c r="D75"/>
  <c r="I59"/>
  <c r="E59"/>
  <c r="D59"/>
  <c r="M43"/>
  <c r="E43"/>
  <c r="C43"/>
  <c r="L27"/>
  <c r="I27"/>
  <c r="H27"/>
  <c r="D27"/>
  <c r="E11"/>
  <c r="D11"/>
  <c r="C11"/>
  <c r="M88"/>
  <c r="L88"/>
  <c r="K88"/>
  <c r="M87"/>
  <c r="L87"/>
  <c r="K87"/>
  <c r="M86"/>
  <c r="L86"/>
  <c r="K86"/>
  <c r="M85"/>
  <c r="L85"/>
  <c r="K85"/>
  <c r="M84"/>
  <c r="L84"/>
  <c r="K84"/>
  <c r="M83"/>
  <c r="L83"/>
  <c r="K83"/>
  <c r="M82"/>
  <c r="L82"/>
  <c r="K82"/>
  <c r="M81"/>
  <c r="L81"/>
  <c r="K81"/>
  <c r="M80"/>
  <c r="L80"/>
  <c r="K80"/>
  <c r="M79"/>
  <c r="L79"/>
  <c r="K79"/>
  <c r="M78"/>
  <c r="L78"/>
  <c r="K78"/>
  <c r="M77"/>
  <c r="L77"/>
  <c r="K77"/>
  <c r="I88"/>
  <c r="H88"/>
  <c r="G88"/>
  <c r="I87"/>
  <c r="H87"/>
  <c r="G87"/>
  <c r="I86"/>
  <c r="H86"/>
  <c r="G86"/>
  <c r="I85"/>
  <c r="H85"/>
  <c r="G85"/>
  <c r="I84"/>
  <c r="H84"/>
  <c r="G84"/>
  <c r="I83"/>
  <c r="H83"/>
  <c r="G83"/>
  <c r="I82"/>
  <c r="H82"/>
  <c r="G82"/>
  <c r="I81"/>
  <c r="H81"/>
  <c r="G81"/>
  <c r="I80"/>
  <c r="H80"/>
  <c r="G80"/>
  <c r="I79"/>
  <c r="H79"/>
  <c r="G79"/>
  <c r="I78"/>
  <c r="H78"/>
  <c r="G78"/>
  <c r="I77"/>
  <c r="H77"/>
  <c r="G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C84"/>
  <c r="D84"/>
  <c r="E84"/>
  <c r="C85"/>
  <c r="D85"/>
  <c r="E85"/>
  <c r="C86"/>
  <c r="D86"/>
  <c r="E86"/>
  <c r="C87"/>
  <c r="D87"/>
  <c r="E87"/>
  <c r="C88"/>
  <c r="D88"/>
  <c r="E88"/>
  <c r="E77"/>
  <c r="D77"/>
  <c r="C77"/>
  <c r="M45"/>
  <c r="L45"/>
  <c r="K45"/>
  <c r="I45"/>
  <c r="H45"/>
  <c r="G45"/>
  <c r="E45"/>
  <c r="D45"/>
  <c r="C45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I40"/>
  <c r="G40"/>
  <c r="I39"/>
  <c r="H39"/>
  <c r="I38"/>
  <c r="H38"/>
  <c r="G38"/>
  <c r="H37"/>
  <c r="G37"/>
  <c r="I36"/>
  <c r="G36"/>
  <c r="I35"/>
  <c r="H35"/>
  <c r="I34"/>
  <c r="H34"/>
  <c r="G34"/>
  <c r="H33"/>
  <c r="G33"/>
  <c r="I32"/>
  <c r="G32"/>
  <c r="I31"/>
  <c r="H31"/>
  <c r="G31"/>
  <c r="I30"/>
  <c r="H30"/>
  <c r="G30"/>
  <c r="I29"/>
  <c r="G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E29"/>
  <c r="D29"/>
  <c r="C29"/>
  <c r="B5"/>
  <c r="I13"/>
  <c r="H13"/>
  <c r="G13"/>
  <c r="E15"/>
  <c r="D15"/>
  <c r="C15"/>
  <c r="D14"/>
  <c r="C14"/>
  <c r="E13"/>
  <c r="D13"/>
  <c r="C13"/>
  <c r="C8"/>
  <c r="B125" s="1"/>
  <c r="B126" s="1"/>
  <c r="B127" s="1"/>
  <c r="B128" s="1"/>
  <c r="B129" s="1"/>
  <c r="B130" s="1"/>
  <c r="B131" s="1"/>
  <c r="B132" s="1"/>
  <c r="B133" s="1"/>
  <c r="B134" s="1"/>
  <c r="B135" s="1"/>
  <c r="B136" s="1"/>
  <c r="M105" i="1"/>
  <c r="M104" i="5" s="1"/>
  <c r="L105" i="1"/>
  <c r="L104" i="5" s="1"/>
  <c r="K105" i="1"/>
  <c r="K104" i="5" s="1"/>
  <c r="M104" i="1"/>
  <c r="M103" i="5" s="1"/>
  <c r="L104" i="1"/>
  <c r="L103" i="5" s="1"/>
  <c r="K104" i="1"/>
  <c r="K103" i="5" s="1"/>
  <c r="M103" i="1"/>
  <c r="M102" i="5" s="1"/>
  <c r="L103" i="1"/>
  <c r="L102" i="5" s="1"/>
  <c r="K103" i="1"/>
  <c r="K102" i="5" s="1"/>
  <c r="M102" i="1"/>
  <c r="M101" i="5" s="1"/>
  <c r="L102" i="1"/>
  <c r="L101" i="5" s="1"/>
  <c r="K102" i="1"/>
  <c r="K101" i="5" s="1"/>
  <c r="M101" i="1"/>
  <c r="M100" i="5" s="1"/>
  <c r="L101" i="1"/>
  <c r="L100" i="5" s="1"/>
  <c r="K101" i="1"/>
  <c r="K100" i="5" s="1"/>
  <c r="M100" i="1"/>
  <c r="M99" i="5" s="1"/>
  <c r="L100" i="1"/>
  <c r="L99" i="5" s="1"/>
  <c r="K100" i="1"/>
  <c r="K99" i="5" s="1"/>
  <c r="M99" i="1"/>
  <c r="M98" i="5" s="1"/>
  <c r="L99" i="1"/>
  <c r="L98" i="5" s="1"/>
  <c r="K99" i="1"/>
  <c r="K98" i="5" s="1"/>
  <c r="M98" i="1"/>
  <c r="M97" i="5" s="1"/>
  <c r="L98" i="1"/>
  <c r="L97" i="5" s="1"/>
  <c r="K98" i="1"/>
  <c r="K97" i="5" s="1"/>
  <c r="M97" i="1"/>
  <c r="M96" i="5" s="1"/>
  <c r="L97" i="1"/>
  <c r="L96" i="5" s="1"/>
  <c r="K97" i="1"/>
  <c r="K96" i="5" s="1"/>
  <c r="M96" i="1"/>
  <c r="M95" i="5" s="1"/>
  <c r="L96" i="1"/>
  <c r="L95" i="5" s="1"/>
  <c r="K96" i="1"/>
  <c r="K95" i="5" s="1"/>
  <c r="M95" i="1"/>
  <c r="M94" i="5" s="1"/>
  <c r="L95" i="1"/>
  <c r="L94" i="5" s="1"/>
  <c r="K95" i="1"/>
  <c r="K94" i="5" s="1"/>
  <c r="K94" i="1"/>
  <c r="K93" i="5" s="1"/>
  <c r="I105" i="1"/>
  <c r="I104" i="5" s="1"/>
  <c r="H105" i="1"/>
  <c r="H104" i="5" s="1"/>
  <c r="G105" i="1"/>
  <c r="G104" i="5" s="1"/>
  <c r="I104" i="1"/>
  <c r="I103" i="5" s="1"/>
  <c r="H104" i="1"/>
  <c r="H103" i="5" s="1"/>
  <c r="G104" i="1"/>
  <c r="G103" i="5" s="1"/>
  <c r="I103" i="1"/>
  <c r="I102" i="5" s="1"/>
  <c r="H103" i="1"/>
  <c r="H102" i="5" s="1"/>
  <c r="G103" i="1"/>
  <c r="G102" i="5" s="1"/>
  <c r="I102" i="1"/>
  <c r="I101" i="5" s="1"/>
  <c r="H102" i="1"/>
  <c r="H101" i="5" s="1"/>
  <c r="G102" i="1"/>
  <c r="G101" i="5" s="1"/>
  <c r="I101" i="1"/>
  <c r="I100" i="5" s="1"/>
  <c r="H101" i="1"/>
  <c r="H100" i="5" s="1"/>
  <c r="G101" i="1"/>
  <c r="G100" i="5" s="1"/>
  <c r="I100" i="1"/>
  <c r="I99" i="5" s="1"/>
  <c r="H100" i="1"/>
  <c r="H99" i="5" s="1"/>
  <c r="G100" i="1"/>
  <c r="G99" i="5" s="1"/>
  <c r="I99" i="1"/>
  <c r="I98" i="5" s="1"/>
  <c r="H99" i="1"/>
  <c r="H98" i="5" s="1"/>
  <c r="G99" i="1"/>
  <c r="G98" i="5" s="1"/>
  <c r="I98" i="1"/>
  <c r="I97" i="5" s="1"/>
  <c r="H98" i="1"/>
  <c r="H97" i="5" s="1"/>
  <c r="G98" i="1"/>
  <c r="G97" i="5" s="1"/>
  <c r="I97" i="1"/>
  <c r="I96" i="5" s="1"/>
  <c r="H97" i="1"/>
  <c r="H96" i="5" s="1"/>
  <c r="G97" i="1"/>
  <c r="G96" i="5" s="1"/>
  <c r="I96" i="1"/>
  <c r="I95" i="5" s="1"/>
  <c r="H96" i="1"/>
  <c r="H95" i="5" s="1"/>
  <c r="G96" i="1"/>
  <c r="G95" i="5" s="1"/>
  <c r="I95" i="1"/>
  <c r="I94" i="5" s="1"/>
  <c r="H95" i="1"/>
  <c r="H94" i="5" s="1"/>
  <c r="G95" i="1"/>
  <c r="G94" i="5" s="1"/>
  <c r="I94" i="1"/>
  <c r="I93" i="5" s="1"/>
  <c r="H94" i="1"/>
  <c r="H93" i="5" s="1"/>
  <c r="G94" i="1"/>
  <c r="G93" i="5" s="1"/>
  <c r="C95" i="1"/>
  <c r="C94" i="5" s="1"/>
  <c r="D95" i="1"/>
  <c r="D94" i="5" s="1"/>
  <c r="E95" i="1"/>
  <c r="E94" i="5" s="1"/>
  <c r="C96" i="1"/>
  <c r="C95" i="5" s="1"/>
  <c r="D96" i="1"/>
  <c r="D95" i="5" s="1"/>
  <c r="E96" i="1"/>
  <c r="E95" i="5" s="1"/>
  <c r="C97" i="1"/>
  <c r="C96" i="5" s="1"/>
  <c r="D97" i="1"/>
  <c r="D96" i="5" s="1"/>
  <c r="E97" i="1"/>
  <c r="E96" i="5" s="1"/>
  <c r="C98" i="1"/>
  <c r="C97" i="5" s="1"/>
  <c r="D98" i="1"/>
  <c r="D97" i="5" s="1"/>
  <c r="E98" i="1"/>
  <c r="E97" i="5" s="1"/>
  <c r="C99" i="1"/>
  <c r="C98" i="5" s="1"/>
  <c r="D99" i="1"/>
  <c r="D98" i="5" s="1"/>
  <c r="E99" i="1"/>
  <c r="E98" i="5" s="1"/>
  <c r="C100" i="1"/>
  <c r="C99" i="5" s="1"/>
  <c r="D100" i="1"/>
  <c r="D99" i="5" s="1"/>
  <c r="E100" i="1"/>
  <c r="E99" i="5" s="1"/>
  <c r="C101" i="1"/>
  <c r="C100" i="5" s="1"/>
  <c r="D101" i="1"/>
  <c r="D100" i="5" s="1"/>
  <c r="E101" i="1"/>
  <c r="E100" i="5" s="1"/>
  <c r="C102" i="1"/>
  <c r="C101" i="5" s="1"/>
  <c r="D102" i="1"/>
  <c r="D101" i="5" s="1"/>
  <c r="E102" i="1"/>
  <c r="E101" i="5" s="1"/>
  <c r="C103" i="1"/>
  <c r="C102" i="5" s="1"/>
  <c r="D103" i="1"/>
  <c r="D102" i="5" s="1"/>
  <c r="E103" i="1"/>
  <c r="E102" i="5" s="1"/>
  <c r="C104" i="1"/>
  <c r="C103" i="5" s="1"/>
  <c r="D104" i="1"/>
  <c r="D103" i="5" s="1"/>
  <c r="E104" i="1"/>
  <c r="E103" i="5" s="1"/>
  <c r="C105" i="1"/>
  <c r="C104" i="5" s="1"/>
  <c r="D105" i="1"/>
  <c r="D104" i="5" s="1"/>
  <c r="E105" i="1"/>
  <c r="E104" i="5" s="1"/>
  <c r="E94" i="1"/>
  <c r="E93" i="5" s="1"/>
  <c r="D94" i="1"/>
  <c r="D93" i="5" s="1"/>
  <c r="C94" i="1"/>
  <c r="C93" i="5" s="1"/>
  <c r="I77" i="1"/>
  <c r="I76" i="5" s="1"/>
  <c r="H77" i="1"/>
  <c r="G77"/>
  <c r="C150" s="1"/>
  <c r="C148" i="5" s="1"/>
  <c r="E77" i="1"/>
  <c r="E76" i="5" s="1"/>
  <c r="D77" i="1"/>
  <c r="D76" i="5" s="1"/>
  <c r="C77" i="1"/>
  <c r="C76" i="5" s="1"/>
  <c r="I62" i="1"/>
  <c r="I110" s="1"/>
  <c r="I126" s="1"/>
  <c r="I125" i="5" s="1"/>
  <c r="H62" i="1"/>
  <c r="H61" i="5" s="1"/>
  <c r="G62" i="1"/>
  <c r="G110" s="1"/>
  <c r="G126" s="1"/>
  <c r="G125" i="5" s="1"/>
  <c r="C63" i="1"/>
  <c r="C111" s="1"/>
  <c r="C127" s="1"/>
  <c r="C126" i="5" s="1"/>
  <c r="D63" i="1"/>
  <c r="D62" i="5" s="1"/>
  <c r="C64" i="1"/>
  <c r="C112" s="1"/>
  <c r="C128" s="1"/>
  <c r="C127" i="5" s="1"/>
  <c r="D64" i="1"/>
  <c r="D112" s="1"/>
  <c r="D128" s="1"/>
  <c r="D127" i="5" s="1"/>
  <c r="E64" i="1"/>
  <c r="E112" s="1"/>
  <c r="E128" s="1"/>
  <c r="E127" i="5" s="1"/>
  <c r="E62" i="1"/>
  <c r="E61" i="5" s="1"/>
  <c r="D62" i="1"/>
  <c r="D110" s="1"/>
  <c r="D126" s="1"/>
  <c r="D125" i="5" s="1"/>
  <c r="C62" i="1"/>
  <c r="C110" s="1"/>
  <c r="C126" s="1"/>
  <c r="C125" i="5" s="1"/>
  <c r="C48" i="1"/>
  <c r="D48"/>
  <c r="D47"/>
  <c r="C47"/>
  <c r="K29"/>
  <c r="K28" i="5" s="1"/>
  <c r="I29" i="1"/>
  <c r="I28" i="5" s="1"/>
  <c r="H29" i="1"/>
  <c r="G29"/>
  <c r="G28" i="5" s="1"/>
  <c r="E29" i="1"/>
  <c r="E28" i="5" s="1"/>
  <c r="D29" i="1"/>
  <c r="D28" i="5" s="1"/>
  <c r="C29" i="1"/>
  <c r="C28" i="5" s="1"/>
  <c r="B13" l="1"/>
  <c r="B14" s="1"/>
  <c r="B15" s="1"/>
  <c r="B16" s="1"/>
  <c r="B17" s="1"/>
  <c r="B18" s="1"/>
  <c r="B19" s="1"/>
  <c r="B20" s="1"/>
  <c r="B21" s="1"/>
  <c r="B22" s="1"/>
  <c r="B23" s="1"/>
  <c r="B24" s="1"/>
  <c r="B45"/>
  <c r="B46" s="1"/>
  <c r="B47" s="1"/>
  <c r="B48" s="1"/>
  <c r="B49" s="1"/>
  <c r="B50" s="1"/>
  <c r="B51" s="1"/>
  <c r="B52" s="1"/>
  <c r="B53" s="1"/>
  <c r="B54" s="1"/>
  <c r="B55" s="1"/>
  <c r="B56" s="1"/>
  <c r="B29"/>
  <c r="B30" s="1"/>
  <c r="B31" s="1"/>
  <c r="B32" s="1"/>
  <c r="B33" s="1"/>
  <c r="B34" s="1"/>
  <c r="B35" s="1"/>
  <c r="B36" s="1"/>
  <c r="B37" s="1"/>
  <c r="B38" s="1"/>
  <c r="B39" s="1"/>
  <c r="B40" s="1"/>
  <c r="C46"/>
  <c r="B77"/>
  <c r="B78" s="1"/>
  <c r="B79" s="1"/>
  <c r="B80" s="1"/>
  <c r="B81" s="1"/>
  <c r="B82" s="1"/>
  <c r="B83" s="1"/>
  <c r="B84" s="1"/>
  <c r="B85" s="1"/>
  <c r="B86" s="1"/>
  <c r="B87" s="1"/>
  <c r="B88" s="1"/>
  <c r="B61"/>
  <c r="B62" s="1"/>
  <c r="B63" s="1"/>
  <c r="B64" s="1"/>
  <c r="B65" s="1"/>
  <c r="B66" s="1"/>
  <c r="B67" s="1"/>
  <c r="B68" s="1"/>
  <c r="B69" s="1"/>
  <c r="B70" s="1"/>
  <c r="B71" s="1"/>
  <c r="B72" s="1"/>
  <c r="D47"/>
  <c r="D150" i="1"/>
  <c r="D148" i="5" s="1"/>
  <c r="H76"/>
  <c r="G76"/>
  <c r="E149" i="1"/>
  <c r="E147" i="5" s="1"/>
  <c r="H15"/>
  <c r="H64" i="1"/>
  <c r="H112" s="1"/>
  <c r="H128" s="1"/>
  <c r="H127" i="5" s="1"/>
  <c r="I15"/>
  <c r="I47" s="1"/>
  <c r="I64" i="1"/>
  <c r="I112" s="1"/>
  <c r="I128" s="1"/>
  <c r="I127" i="5" s="1"/>
  <c r="G49" i="1"/>
  <c r="G15" i="5"/>
  <c r="G64" i="1"/>
  <c r="G112" s="1"/>
  <c r="G128" s="1"/>
  <c r="G127" i="5" s="1"/>
  <c r="D46"/>
  <c r="M29"/>
  <c r="M29" i="1"/>
  <c r="M28" i="5" s="1"/>
  <c r="M94" i="1"/>
  <c r="M93" i="5" s="1"/>
  <c r="L29"/>
  <c r="L29" i="1"/>
  <c r="L28" i="5" s="1"/>
  <c r="L94" i="1"/>
  <c r="L93" i="5" s="1"/>
  <c r="H40"/>
  <c r="H28"/>
  <c r="G65" i="1"/>
  <c r="G113" s="1"/>
  <c r="G129" s="1"/>
  <c r="G128" i="5" s="1"/>
  <c r="G16"/>
  <c r="G48" s="1"/>
  <c r="I63"/>
  <c r="I14"/>
  <c r="I46" s="1"/>
  <c r="I63" i="1"/>
  <c r="I62" i="5" s="1"/>
  <c r="I47" i="1"/>
  <c r="I48"/>
  <c r="H48"/>
  <c r="H47"/>
  <c r="H14" i="5"/>
  <c r="H46" s="1"/>
  <c r="H63" i="1"/>
  <c r="H111" s="1"/>
  <c r="H127" s="1"/>
  <c r="H126" i="5" s="1"/>
  <c r="G48" i="1"/>
  <c r="G63"/>
  <c r="G62" i="5" s="1"/>
  <c r="G14"/>
  <c r="G46" s="1"/>
  <c r="G47" i="1"/>
  <c r="G61" i="5"/>
  <c r="E16"/>
  <c r="E48" s="1"/>
  <c r="E65" i="1"/>
  <c r="E49"/>
  <c r="E63" i="5"/>
  <c r="E111"/>
  <c r="E46"/>
  <c r="E47"/>
  <c r="E47" i="1"/>
  <c r="E48"/>
  <c r="E63"/>
  <c r="D65"/>
  <c r="D16" i="5"/>
  <c r="D48" s="1"/>
  <c r="D49" i="1"/>
  <c r="D63" i="5"/>
  <c r="D111"/>
  <c r="D61"/>
  <c r="D109"/>
  <c r="C65" i="1"/>
  <c r="C49"/>
  <c r="C16" i="5"/>
  <c r="C48" s="1"/>
  <c r="C63"/>
  <c r="C111"/>
  <c r="C110"/>
  <c r="C62"/>
  <c r="C109"/>
  <c r="C61"/>
  <c r="I109"/>
  <c r="H63"/>
  <c r="G109"/>
  <c r="I61"/>
  <c r="H111"/>
  <c r="C47"/>
  <c r="B93"/>
  <c r="B94" s="1"/>
  <c r="B95" s="1"/>
  <c r="B96" s="1"/>
  <c r="B97" s="1"/>
  <c r="B98" s="1"/>
  <c r="B99" s="1"/>
  <c r="B100" s="1"/>
  <c r="B101" s="1"/>
  <c r="B102" s="1"/>
  <c r="B103" s="1"/>
  <c r="B104" s="1"/>
  <c r="B109"/>
  <c r="B110" s="1"/>
  <c r="B111" s="1"/>
  <c r="B112" s="1"/>
  <c r="B113" s="1"/>
  <c r="B114" s="1"/>
  <c r="B115" s="1"/>
  <c r="B116" s="1"/>
  <c r="B117" s="1"/>
  <c r="B118" s="1"/>
  <c r="B119" s="1"/>
  <c r="B120" s="1"/>
  <c r="L93" i="1"/>
  <c r="L92" i="5" s="1"/>
  <c r="M93" i="1"/>
  <c r="M92" i="5" s="1"/>
  <c r="D149" i="1"/>
  <c r="D147" i="5" s="1"/>
  <c r="E150" i="1"/>
  <c r="E148" i="5" s="1"/>
  <c r="C149" i="1"/>
  <c r="C147" i="5" s="1"/>
  <c r="K142" i="1"/>
  <c r="K140" i="5" s="1"/>
  <c r="K93" i="1"/>
  <c r="K92" i="5" s="1"/>
  <c r="L141" i="1"/>
  <c r="L139" i="5" s="1"/>
  <c r="K141" i="1"/>
  <c r="K139" i="5" s="1"/>
  <c r="M141" i="1"/>
  <c r="M139" i="5" s="1"/>
  <c r="G93" i="1"/>
  <c r="G92" i="5" s="1"/>
  <c r="H93" i="1"/>
  <c r="H92" i="5" s="1"/>
  <c r="I93" i="1"/>
  <c r="I92" i="5" s="1"/>
  <c r="D93" i="1"/>
  <c r="D92" i="5" s="1"/>
  <c r="E110" i="1"/>
  <c r="E109" i="5" s="1"/>
  <c r="D111" i="1"/>
  <c r="D110" i="5" s="1"/>
  <c r="H110" i="1"/>
  <c r="H109" i="5" s="1"/>
  <c r="I111" i="1"/>
  <c r="I110" i="5" s="1"/>
  <c r="C93" i="1"/>
  <c r="C92" i="5" s="1"/>
  <c r="G111" i="1"/>
  <c r="G110" i="5" s="1"/>
  <c r="E93" i="1"/>
  <c r="E92" i="5" s="1"/>
  <c r="B126" i="1"/>
  <c r="B127" s="1"/>
  <c r="B128" s="1"/>
  <c r="B129" s="1"/>
  <c r="B130" s="1"/>
  <c r="B131" s="1"/>
  <c r="B132" s="1"/>
  <c r="B133" s="1"/>
  <c r="B134" s="1"/>
  <c r="B135" s="1"/>
  <c r="B136" s="1"/>
  <c r="B137" s="1"/>
  <c r="B110"/>
  <c r="B111" s="1"/>
  <c r="B112" s="1"/>
  <c r="B113" s="1"/>
  <c r="B114" s="1"/>
  <c r="B115" s="1"/>
  <c r="B116" s="1"/>
  <c r="B117" s="1"/>
  <c r="B118" s="1"/>
  <c r="B119" s="1"/>
  <c r="B120" s="1"/>
  <c r="B121" s="1"/>
  <c r="B94"/>
  <c r="B95" s="1"/>
  <c r="B96" s="1"/>
  <c r="B97" s="1"/>
  <c r="B98" s="1"/>
  <c r="B99" s="1"/>
  <c r="B100" s="1"/>
  <c r="B101" s="1"/>
  <c r="B102" s="1"/>
  <c r="B103" s="1"/>
  <c r="B78"/>
  <c r="B79" s="1"/>
  <c r="B80" s="1"/>
  <c r="B81" s="1"/>
  <c r="B82" s="1"/>
  <c r="B83" s="1"/>
  <c r="B84" s="1"/>
  <c r="B85" s="1"/>
  <c r="B86" s="1"/>
  <c r="B87" s="1"/>
  <c r="B88" s="1"/>
  <c r="B89" s="1"/>
  <c r="B62"/>
  <c r="B63" s="1"/>
  <c r="B64" s="1"/>
  <c r="B65" s="1"/>
  <c r="B66" s="1"/>
  <c r="B67" s="1"/>
  <c r="B68" s="1"/>
  <c r="B69" s="1"/>
  <c r="B70" s="1"/>
  <c r="B71" s="1"/>
  <c r="B72" s="1"/>
  <c r="B73" s="1"/>
  <c r="B47"/>
  <c r="B48" s="1"/>
  <c r="B49" s="1"/>
  <c r="B50" s="1"/>
  <c r="B51" s="1"/>
  <c r="B52" s="1"/>
  <c r="B53" s="1"/>
  <c r="B54" s="1"/>
  <c r="B55" s="1"/>
  <c r="B56" s="1"/>
  <c r="B57" s="1"/>
  <c r="B46"/>
  <c r="B30"/>
  <c r="B31" s="1"/>
  <c r="B32" s="1"/>
  <c r="B33" s="1"/>
  <c r="B34" s="1"/>
  <c r="B35" s="1"/>
  <c r="B36" s="1"/>
  <c r="B37" s="1"/>
  <c r="B38" s="1"/>
  <c r="B39" s="1"/>
  <c r="B40" s="1"/>
  <c r="B41" s="1"/>
  <c r="B14"/>
  <c r="B15" s="1"/>
  <c r="B16" s="1"/>
  <c r="B17" s="1"/>
  <c r="B18" s="1"/>
  <c r="B19" s="1"/>
  <c r="B20" s="1"/>
  <c r="B21" s="1"/>
  <c r="B22" s="1"/>
  <c r="B23" s="1"/>
  <c r="B24" s="1"/>
  <c r="B25" s="1"/>
  <c r="G63" i="5" l="1"/>
  <c r="I111"/>
  <c r="G112"/>
  <c r="H110"/>
  <c r="G111"/>
  <c r="H62"/>
  <c r="H47"/>
  <c r="G47"/>
  <c r="H65" i="1"/>
  <c r="H49"/>
  <c r="H16" i="5"/>
  <c r="H48" s="1"/>
  <c r="I16"/>
  <c r="I48" s="1"/>
  <c r="I65" i="1"/>
  <c r="I49"/>
  <c r="M142"/>
  <c r="M140" i="5" s="1"/>
  <c r="G64"/>
  <c r="L142" i="1"/>
  <c r="L140" i="5" s="1"/>
  <c r="G66" i="1"/>
  <c r="G17" i="5"/>
  <c r="G49" s="1"/>
  <c r="G50" i="1"/>
  <c r="E66"/>
  <c r="E50"/>
  <c r="E17" i="5"/>
  <c r="E49" s="1"/>
  <c r="E113" i="1"/>
  <c r="E64" i="5"/>
  <c r="E111" i="1"/>
  <c r="E62" i="5"/>
  <c r="D17"/>
  <c r="D49" s="1"/>
  <c r="D50" i="1"/>
  <c r="D66"/>
  <c r="D113"/>
  <c r="D64" i="5"/>
  <c r="C50" i="1"/>
  <c r="C17" i="5"/>
  <c r="C49" s="1"/>
  <c r="C66" i="1"/>
  <c r="C113"/>
  <c r="C64" i="5"/>
  <c r="M150" i="1"/>
  <c r="M148" i="5" s="1"/>
  <c r="L150" i="1"/>
  <c r="L148" i="5" s="1"/>
  <c r="K149" i="1"/>
  <c r="K147" i="5" s="1"/>
  <c r="K150" i="1"/>
  <c r="K148" i="5" s="1"/>
  <c r="M149" i="1"/>
  <c r="M147" i="5" s="1"/>
  <c r="L149" i="1"/>
  <c r="L147" i="5" s="1"/>
  <c r="G127" i="1"/>
  <c r="D127"/>
  <c r="H126"/>
  <c r="I127"/>
  <c r="E126"/>
  <c r="B104"/>
  <c r="B105" s="1"/>
  <c r="H50" l="1"/>
  <c r="H17" i="5"/>
  <c r="H49" s="1"/>
  <c r="H66" i="1"/>
  <c r="I113"/>
  <c r="I64" i="5"/>
  <c r="H113" i="1"/>
  <c r="H64" i="5"/>
  <c r="I17"/>
  <c r="I49" s="1"/>
  <c r="I66" i="1"/>
  <c r="I50"/>
  <c r="G114"/>
  <c r="G65" i="5"/>
  <c r="G67" i="1"/>
  <c r="G18" i="5"/>
  <c r="G50" s="1"/>
  <c r="G51" i="1"/>
  <c r="E129"/>
  <c r="E128" i="5" s="1"/>
  <c r="E112"/>
  <c r="E18"/>
  <c r="E50" s="1"/>
  <c r="E67" i="1"/>
  <c r="E51"/>
  <c r="E114"/>
  <c r="E65" i="5"/>
  <c r="E127" i="1"/>
  <c r="E126" i="5" s="1"/>
  <c r="E110"/>
  <c r="E125"/>
  <c r="D129" i="1"/>
  <c r="D128" i="5" s="1"/>
  <c r="D112"/>
  <c r="D67" i="1"/>
  <c r="D18" i="5"/>
  <c r="D50" s="1"/>
  <c r="D51" i="1"/>
  <c r="D114"/>
  <c r="D65" i="5"/>
  <c r="D126"/>
  <c r="C67" i="1"/>
  <c r="C51"/>
  <c r="C18" i="5"/>
  <c r="C50" s="1"/>
  <c r="C129" i="1"/>
  <c r="C112" i="5"/>
  <c r="C114" i="1"/>
  <c r="C65" i="5"/>
  <c r="H125"/>
  <c r="G126"/>
  <c r="I126"/>
  <c r="I51" i="1" l="1"/>
  <c r="I18" i="5"/>
  <c r="I50" s="1"/>
  <c r="I67" i="1"/>
  <c r="I129"/>
  <c r="I128" i="5" s="1"/>
  <c r="I112"/>
  <c r="I114" i="1"/>
  <c r="I65" i="5"/>
  <c r="H129" i="1"/>
  <c r="H128" i="5" s="1"/>
  <c r="H112"/>
  <c r="H114" i="1"/>
  <c r="H65" i="5"/>
  <c r="H51" i="1"/>
  <c r="H18" i="5"/>
  <c r="H50" s="1"/>
  <c r="H67" i="1"/>
  <c r="G19" i="5"/>
  <c r="G51" s="1"/>
  <c r="G68" i="1"/>
  <c r="G52"/>
  <c r="G130"/>
  <c r="G113" i="5"/>
  <c r="G115" i="1"/>
  <c r="G66" i="5"/>
  <c r="E115" i="1"/>
  <c r="E66" i="5"/>
  <c r="E19"/>
  <c r="E51" s="1"/>
  <c r="E68" i="1"/>
  <c r="E52"/>
  <c r="E130"/>
  <c r="E129" i="5" s="1"/>
  <c r="E113"/>
  <c r="D19"/>
  <c r="D51" s="1"/>
  <c r="D52" i="1"/>
  <c r="D68"/>
  <c r="D130"/>
  <c r="D113" i="5"/>
  <c r="D115" i="1"/>
  <c r="D66" i="5"/>
  <c r="C115" i="1"/>
  <c r="C66" i="5"/>
  <c r="C130" i="1"/>
  <c r="C129" i="5" s="1"/>
  <c r="C113"/>
  <c r="C128"/>
  <c r="C19"/>
  <c r="C51" s="1"/>
  <c r="C68" i="1"/>
  <c r="C52"/>
  <c r="H19" i="5" l="1"/>
  <c r="H51" s="1"/>
  <c r="H52" i="1"/>
  <c r="H68"/>
  <c r="H130"/>
  <c r="H129" i="5" s="1"/>
  <c r="H113"/>
  <c r="I130" i="1"/>
  <c r="I129" i="5" s="1"/>
  <c r="I113"/>
  <c r="I115" i="1"/>
  <c r="I66" i="5"/>
  <c r="H66"/>
  <c r="H115" i="1"/>
  <c r="I52"/>
  <c r="I19" i="5"/>
  <c r="I51" s="1"/>
  <c r="I68" i="1"/>
  <c r="G131"/>
  <c r="G130" i="5" s="1"/>
  <c r="G114"/>
  <c r="G129"/>
  <c r="G53" i="1"/>
  <c r="G69"/>
  <c r="G20" i="5"/>
  <c r="G52" s="1"/>
  <c r="G116" i="1"/>
  <c r="G67" i="5"/>
  <c r="E116" i="1"/>
  <c r="E67" i="5"/>
  <c r="E131" i="1"/>
  <c r="E114" i="5"/>
  <c r="E20"/>
  <c r="E52" s="1"/>
  <c r="E69" i="1"/>
  <c r="E53"/>
  <c r="D129" i="5"/>
  <c r="D116" i="1"/>
  <c r="D67" i="5"/>
  <c r="D131" i="1"/>
  <c r="D130" i="5" s="1"/>
  <c r="D114"/>
  <c r="D69" i="1"/>
  <c r="D53"/>
  <c r="D20" i="5"/>
  <c r="D52" s="1"/>
  <c r="C131" i="1"/>
  <c r="C114" i="5"/>
  <c r="C69" i="1"/>
  <c r="C20" i="5"/>
  <c r="C52" s="1"/>
  <c r="C53" i="1"/>
  <c r="C116"/>
  <c r="C67" i="5"/>
  <c r="I131" i="1" l="1"/>
  <c r="I130" i="5" s="1"/>
  <c r="I114"/>
  <c r="H69" i="1"/>
  <c r="H53"/>
  <c r="H20" i="5"/>
  <c r="H52" s="1"/>
  <c r="I53" i="1"/>
  <c r="I20" i="5"/>
  <c r="I52" s="1"/>
  <c r="I69" i="1"/>
  <c r="I67" i="5"/>
  <c r="I116" i="1"/>
  <c r="H114" i="5"/>
  <c r="H131" i="1"/>
  <c r="H130" i="5" s="1"/>
  <c r="H67"/>
  <c r="H116" i="1"/>
  <c r="G70"/>
  <c r="G21" i="5"/>
  <c r="G53" s="1"/>
  <c r="G54" i="1"/>
  <c r="G132"/>
  <c r="G115" i="5"/>
  <c r="G117" i="1"/>
  <c r="G68" i="5"/>
  <c r="E132" i="1"/>
  <c r="E131" i="5" s="1"/>
  <c r="E115"/>
  <c r="E70" i="1"/>
  <c r="E54"/>
  <c r="E21" i="5"/>
  <c r="E53" s="1"/>
  <c r="E117" i="1"/>
  <c r="E68" i="5"/>
  <c r="E130"/>
  <c r="D117" i="1"/>
  <c r="D68" i="5"/>
  <c r="D132" i="1"/>
  <c r="D115" i="5"/>
  <c r="D21"/>
  <c r="D53" s="1"/>
  <c r="D54" i="1"/>
  <c r="D70"/>
  <c r="C117"/>
  <c r="C68" i="5"/>
  <c r="C130"/>
  <c r="C132" i="1"/>
  <c r="C131" i="5" s="1"/>
  <c r="C115"/>
  <c r="C54" i="1"/>
  <c r="C21" i="5"/>
  <c r="C53" s="1"/>
  <c r="C70" i="1"/>
  <c r="I68" i="5" l="1"/>
  <c r="I117" i="1"/>
  <c r="H70"/>
  <c r="H54"/>
  <c r="H21" i="5"/>
  <c r="H53" s="1"/>
  <c r="I21"/>
  <c r="I53" s="1"/>
  <c r="I54" i="1"/>
  <c r="I70"/>
  <c r="H68" i="5"/>
  <c r="H117" i="1"/>
  <c r="H115" i="5"/>
  <c r="H132" i="1"/>
  <c r="H131" i="5" s="1"/>
  <c r="I115"/>
  <c r="I132" i="1"/>
  <c r="I131" i="5" s="1"/>
  <c r="G131"/>
  <c r="G71" i="1"/>
  <c r="G22" i="5"/>
  <c r="G54" s="1"/>
  <c r="G55" i="1"/>
  <c r="G133"/>
  <c r="G132" i="5" s="1"/>
  <c r="G116"/>
  <c r="G118" i="1"/>
  <c r="G69" i="5"/>
  <c r="E133" i="1"/>
  <c r="E132" i="5" s="1"/>
  <c r="E116"/>
  <c r="E118" i="1"/>
  <c r="E69" i="5"/>
  <c r="E55" i="1"/>
  <c r="E22" i="5"/>
  <c r="E54" s="1"/>
  <c r="E71" i="1"/>
  <c r="D133"/>
  <c r="D132" i="5" s="1"/>
  <c r="D116"/>
  <c r="D118" i="1"/>
  <c r="D69" i="5"/>
  <c r="D55" i="1"/>
  <c r="D71"/>
  <c r="D22" i="5"/>
  <c r="D54" s="1"/>
  <c r="D131"/>
  <c r="C133" i="1"/>
  <c r="C116" i="5"/>
  <c r="C71" i="1"/>
  <c r="C22" i="5"/>
  <c r="C54" s="1"/>
  <c r="C55" i="1"/>
  <c r="C118"/>
  <c r="C69" i="5"/>
  <c r="I69" l="1"/>
  <c r="I118" i="1"/>
  <c r="I133"/>
  <c r="I132" i="5" s="1"/>
  <c r="I116"/>
  <c r="H69"/>
  <c r="H118" i="1"/>
  <c r="H116" i="5"/>
  <c r="H133" i="1"/>
  <c r="H132" i="5" s="1"/>
  <c r="I55" i="1"/>
  <c r="I22" i="5"/>
  <c r="I54" s="1"/>
  <c r="I71" i="1"/>
  <c r="H55"/>
  <c r="H22" i="5"/>
  <c r="H54" s="1"/>
  <c r="H71" i="1"/>
  <c r="G23" i="5"/>
  <c r="G55" s="1"/>
  <c r="G56" i="1"/>
  <c r="G72"/>
  <c r="G134"/>
  <c r="G133" i="5" s="1"/>
  <c r="G117"/>
  <c r="G119" i="1"/>
  <c r="G70" i="5"/>
  <c r="E23"/>
  <c r="E55" s="1"/>
  <c r="E72" i="1"/>
  <c r="E56"/>
  <c r="E134"/>
  <c r="E117" i="5"/>
  <c r="E119" i="1"/>
  <c r="E70" i="5"/>
  <c r="D119" i="1"/>
  <c r="D70" i="5"/>
  <c r="D134" i="1"/>
  <c r="D117" i="5"/>
  <c r="D23"/>
  <c r="D55" s="1"/>
  <c r="D56" i="1"/>
  <c r="D72"/>
  <c r="D13"/>
  <c r="C132" i="5"/>
  <c r="C23"/>
  <c r="C55" s="1"/>
  <c r="C72" i="1"/>
  <c r="C56"/>
  <c r="C134"/>
  <c r="C133" i="5" s="1"/>
  <c r="C117"/>
  <c r="C119" i="1"/>
  <c r="C70" i="5"/>
  <c r="H70" l="1"/>
  <c r="H119" i="1"/>
  <c r="I72"/>
  <c r="I56"/>
  <c r="I23" i="5"/>
  <c r="I55" s="1"/>
  <c r="H134" i="1"/>
  <c r="H133" i="5" s="1"/>
  <c r="H117"/>
  <c r="I117"/>
  <c r="I134" i="1"/>
  <c r="I133" i="5" s="1"/>
  <c r="H72" i="1"/>
  <c r="H13"/>
  <c r="H12" i="5" s="1"/>
  <c r="H56" i="1"/>
  <c r="H23" i="5"/>
  <c r="H55" s="1"/>
  <c r="I70"/>
  <c r="I119" i="1"/>
  <c r="G57"/>
  <c r="G45" s="1"/>
  <c r="G44" i="5" s="1"/>
  <c r="G73" i="1"/>
  <c r="G24" i="5"/>
  <c r="G56" s="1"/>
  <c r="G13" i="1"/>
  <c r="G12" i="5" s="1"/>
  <c r="G135" i="1"/>
  <c r="G118" i="5"/>
  <c r="G120" i="1"/>
  <c r="G71" i="5"/>
  <c r="E24"/>
  <c r="E56" s="1"/>
  <c r="E73" i="1"/>
  <c r="E57"/>
  <c r="E45" s="1"/>
  <c r="E13"/>
  <c r="E133" i="5"/>
  <c r="E120" i="1"/>
  <c r="E71" i="5"/>
  <c r="E135" i="1"/>
  <c r="E134" i="5" s="1"/>
  <c r="E118"/>
  <c r="D120" i="1"/>
  <c r="D71" i="5"/>
  <c r="D135" i="1"/>
  <c r="D134" i="5" s="1"/>
  <c r="D118"/>
  <c r="D133"/>
  <c r="D12"/>
  <c r="D141" i="1"/>
  <c r="D139" i="5" s="1"/>
  <c r="D73" i="1"/>
  <c r="D24" i="5"/>
  <c r="D56" s="1"/>
  <c r="D57" i="1"/>
  <c r="D45" s="1"/>
  <c r="C135"/>
  <c r="C118" i="5"/>
  <c r="C73" i="1"/>
  <c r="C57"/>
  <c r="C45" s="1"/>
  <c r="C24" i="5"/>
  <c r="C56" s="1"/>
  <c r="C120" i="1"/>
  <c r="C71" i="5"/>
  <c r="C13" i="1"/>
  <c r="H73" l="1"/>
  <c r="H57"/>
  <c r="H45" s="1"/>
  <c r="H44" i="5" s="1"/>
  <c r="H24"/>
  <c r="H56" s="1"/>
  <c r="I118"/>
  <c r="I135" i="1"/>
  <c r="H118" i="5"/>
  <c r="H135" i="1"/>
  <c r="H134" i="5" s="1"/>
  <c r="I73" i="1"/>
  <c r="I57"/>
  <c r="I45" s="1"/>
  <c r="I44" i="5" s="1"/>
  <c r="I24"/>
  <c r="I56" s="1"/>
  <c r="I13" i="1"/>
  <c r="I12" i="5" s="1"/>
  <c r="H71"/>
  <c r="H120" i="1"/>
  <c r="I71" i="5"/>
  <c r="I120" i="1"/>
  <c r="I61"/>
  <c r="I60" i="5" s="1"/>
  <c r="G134"/>
  <c r="G121" i="1"/>
  <c r="G72" i="5"/>
  <c r="G61" i="1"/>
  <c r="G60" i="5" s="1"/>
  <c r="G136" i="1"/>
  <c r="G135" i="5" s="1"/>
  <c r="G119"/>
  <c r="K62" i="1"/>
  <c r="K13" i="5"/>
  <c r="G109" i="1"/>
  <c r="G108" i="5" s="1"/>
  <c r="E121" i="1"/>
  <c r="E72" i="5"/>
  <c r="E61" i="1"/>
  <c r="E44" i="5"/>
  <c r="E136" i="1"/>
  <c r="E135" i="5" s="1"/>
  <c r="E119"/>
  <c r="E12"/>
  <c r="D136" i="1"/>
  <c r="D119" i="5"/>
  <c r="D121" i="1"/>
  <c r="D109" s="1"/>
  <c r="D72" i="5"/>
  <c r="D61" i="1"/>
  <c r="D44" i="5"/>
  <c r="D145" i="1"/>
  <c r="D143" i="5" s="1"/>
  <c r="C12"/>
  <c r="C141" i="1"/>
  <c r="C139" i="5" s="1"/>
  <c r="C134"/>
  <c r="C136" i="1"/>
  <c r="C135" i="5" s="1"/>
  <c r="C119"/>
  <c r="C121" i="1"/>
  <c r="C72" i="5"/>
  <c r="C61" i="1"/>
  <c r="C44" i="5"/>
  <c r="C145" i="1"/>
  <c r="C143" i="5" s="1"/>
  <c r="E141" i="1" l="1"/>
  <c r="E139" i="5" s="1"/>
  <c r="E145" i="1"/>
  <c r="E143" i="5" s="1"/>
  <c r="I136" i="1"/>
  <c r="I135" i="5" s="1"/>
  <c r="I119"/>
  <c r="M62" i="1"/>
  <c r="M13" i="5"/>
  <c r="H61" i="1"/>
  <c r="H60" i="5" s="1"/>
  <c r="H72"/>
  <c r="H121" i="1"/>
  <c r="I72" i="5"/>
  <c r="I121" i="1"/>
  <c r="I109" s="1"/>
  <c r="I108" i="5" s="1"/>
  <c r="I134"/>
  <c r="K15"/>
  <c r="K64" i="1"/>
  <c r="H136"/>
  <c r="H135" i="5" s="1"/>
  <c r="H119"/>
  <c r="L13"/>
  <c r="L62" i="1"/>
  <c r="K110"/>
  <c r="K61" i="5"/>
  <c r="K63" i="1"/>
  <c r="K48"/>
  <c r="K14" i="5"/>
  <c r="K47" i="1"/>
  <c r="G137"/>
  <c r="G136" i="5" s="1"/>
  <c r="G120"/>
  <c r="E137" i="1"/>
  <c r="E136" i="5" s="1"/>
  <c r="E120"/>
  <c r="E109" i="1"/>
  <c r="E60" i="5"/>
  <c r="M145" i="1"/>
  <c r="M143" i="5" s="1"/>
  <c r="D135"/>
  <c r="D108"/>
  <c r="D60"/>
  <c r="D137" i="1"/>
  <c r="D136" i="5" s="1"/>
  <c r="D120"/>
  <c r="C137" i="1"/>
  <c r="C136" i="5" s="1"/>
  <c r="C120"/>
  <c r="C109" i="1"/>
  <c r="C60" i="5"/>
  <c r="K145" i="1"/>
  <c r="K143" i="5" s="1"/>
  <c r="D125" i="1" l="1"/>
  <c r="D124" i="5" s="1"/>
  <c r="L145" i="1"/>
  <c r="L143" i="5" s="1"/>
  <c r="L110" i="1"/>
  <c r="L61" i="5"/>
  <c r="L63" i="1"/>
  <c r="L47"/>
  <c r="L14" i="5"/>
  <c r="L46" s="1"/>
  <c r="H120"/>
  <c r="H137" i="1"/>
  <c r="H109"/>
  <c r="K112"/>
  <c r="K63" i="5"/>
  <c r="M61"/>
  <c r="M110" i="1"/>
  <c r="K49"/>
  <c r="K16" i="5"/>
  <c r="K48" s="1"/>
  <c r="K65" i="1"/>
  <c r="I120" i="5"/>
  <c r="I137" i="1"/>
  <c r="I136" i="5" s="1"/>
  <c r="M14"/>
  <c r="M46" s="1"/>
  <c r="M47" i="1"/>
  <c r="M63"/>
  <c r="G125"/>
  <c r="G124" i="5" s="1"/>
  <c r="E125" i="1"/>
  <c r="K126"/>
  <c r="K109" i="5"/>
  <c r="K46"/>
  <c r="K47"/>
  <c r="K111" i="1"/>
  <c r="K62" i="5"/>
  <c r="E108"/>
  <c r="E153" i="1"/>
  <c r="E151" i="5" s="1"/>
  <c r="C108"/>
  <c r="C153" i="1"/>
  <c r="C151" i="5" s="1"/>
  <c r="C125" i="1"/>
  <c r="K50" l="1"/>
  <c r="K17" i="5"/>
  <c r="K49" s="1"/>
  <c r="K66" i="1"/>
  <c r="M126"/>
  <c r="M109" i="5"/>
  <c r="K128" i="1"/>
  <c r="K127" i="5" s="1"/>
  <c r="K111"/>
  <c r="H136"/>
  <c r="H125" i="1"/>
  <c r="L126"/>
  <c r="L125" i="5" s="1"/>
  <c r="L109"/>
  <c r="H108"/>
  <c r="D153" i="1"/>
  <c r="D151" i="5" s="1"/>
  <c r="M111" i="1"/>
  <c r="M62" i="5"/>
  <c r="L64" i="1"/>
  <c r="L15" i="5"/>
  <c r="L47" s="1"/>
  <c r="L48" i="1"/>
  <c r="M15" i="5"/>
  <c r="M47" s="1"/>
  <c r="M64" i="1"/>
  <c r="M48"/>
  <c r="K113"/>
  <c r="K64" i="5"/>
  <c r="L111" i="1"/>
  <c r="L62" i="5"/>
  <c r="I125" i="1"/>
  <c r="I124" i="5" s="1"/>
  <c r="E124"/>
  <c r="K127" i="1"/>
  <c r="K126" i="5" s="1"/>
  <c r="K110"/>
  <c r="K125"/>
  <c r="C124"/>
  <c r="K153" i="1"/>
  <c r="K151" i="5" s="1"/>
  <c r="L112" i="1" l="1"/>
  <c r="L63" i="5"/>
  <c r="K51" i="1"/>
  <c r="K18" i="5"/>
  <c r="K50" s="1"/>
  <c r="K67" i="1"/>
  <c r="L110" i="5"/>
  <c r="L127" i="1"/>
  <c r="L16" i="5"/>
  <c r="L48" s="1"/>
  <c r="L65" i="1"/>
  <c r="L49"/>
  <c r="K129"/>
  <c r="K128" i="5" s="1"/>
  <c r="K112"/>
  <c r="M112" i="1"/>
  <c r="M63" i="5"/>
  <c r="M110"/>
  <c r="M127" i="1"/>
  <c r="M126" i="5" s="1"/>
  <c r="M125"/>
  <c r="M153" i="1"/>
  <c r="M151" i="5" s="1"/>
  <c r="M49" i="1"/>
  <c r="M16" i="5"/>
  <c r="M48" s="1"/>
  <c r="M65" i="1"/>
  <c r="H124" i="5"/>
  <c r="L153" i="1"/>
  <c r="L151" i="5" s="1"/>
  <c r="K65"/>
  <c r="K114" i="1"/>
  <c r="M66" l="1"/>
  <c r="M17" i="5"/>
  <c r="M49" s="1"/>
  <c r="M50" i="1"/>
  <c r="K52"/>
  <c r="K19" i="5"/>
  <c r="K51" s="1"/>
  <c r="K68" i="1"/>
  <c r="L113"/>
  <c r="L64" i="5"/>
  <c r="M113" i="1"/>
  <c r="M64" i="5"/>
  <c r="L126"/>
  <c r="L128" i="1"/>
  <c r="L127" i="5" s="1"/>
  <c r="L111"/>
  <c r="K113"/>
  <c r="K130" i="1"/>
  <c r="M128"/>
  <c r="M111" i="5"/>
  <c r="L50" i="1"/>
  <c r="L17" i="5"/>
  <c r="L49" s="1"/>
  <c r="L66" i="1"/>
  <c r="K66" i="5"/>
  <c r="K115" i="1"/>
  <c r="L51" l="1"/>
  <c r="L18" i="5"/>
  <c r="L50" s="1"/>
  <c r="L67" i="1"/>
  <c r="K53"/>
  <c r="K20" i="5"/>
  <c r="K52" s="1"/>
  <c r="K69" i="1"/>
  <c r="M51"/>
  <c r="M18" i="5"/>
  <c r="M50" s="1"/>
  <c r="M67" i="1"/>
  <c r="K67" i="5"/>
  <c r="K116" i="1"/>
  <c r="M114"/>
  <c r="M65" i="5"/>
  <c r="K114"/>
  <c r="K131" i="1"/>
  <c r="K130" i="5" s="1"/>
  <c r="K129"/>
  <c r="M129" i="1"/>
  <c r="M128" i="5" s="1"/>
  <c r="M112"/>
  <c r="L114" i="1"/>
  <c r="L65" i="5"/>
  <c r="M127"/>
  <c r="L129" i="1"/>
  <c r="L112" i="5"/>
  <c r="M130" i="1" l="1"/>
  <c r="M113" i="5"/>
  <c r="L52" i="1"/>
  <c r="L19" i="5"/>
  <c r="L51" s="1"/>
  <c r="L68" i="1"/>
  <c r="M115"/>
  <c r="M66" i="5"/>
  <c r="M52" i="1"/>
  <c r="M19" i="5"/>
  <c r="M51" s="1"/>
  <c r="M68" i="1"/>
  <c r="K54"/>
  <c r="K21" i="5"/>
  <c r="K53" s="1"/>
  <c r="K70" i="1"/>
  <c r="K68" i="5"/>
  <c r="K117" i="1"/>
  <c r="L128" i="5"/>
  <c r="L130" i="1"/>
  <c r="L129" i="5" s="1"/>
  <c r="L113"/>
  <c r="K115"/>
  <c r="K132" i="1"/>
  <c r="K131" i="5" s="1"/>
  <c r="L66"/>
  <c r="L115" i="1"/>
  <c r="K118" l="1"/>
  <c r="K69" i="5"/>
  <c r="M53" i="1"/>
  <c r="M20" i="5"/>
  <c r="M52" s="1"/>
  <c r="M69" i="1"/>
  <c r="M129" i="5"/>
  <c r="K22"/>
  <c r="K54" s="1"/>
  <c r="K71" i="1"/>
  <c r="K55"/>
  <c r="L67" i="5"/>
  <c r="L116" i="1"/>
  <c r="M131"/>
  <c r="M130" i="5" s="1"/>
  <c r="M114"/>
  <c r="L53" i="1"/>
  <c r="L20" i="5"/>
  <c r="L52" s="1"/>
  <c r="L69" i="1"/>
  <c r="K116" i="5"/>
  <c r="K133" i="1"/>
  <c r="L114" i="5"/>
  <c r="L131" i="1"/>
  <c r="M67" i="5"/>
  <c r="M116" i="1"/>
  <c r="K132" i="5" l="1"/>
  <c r="K117"/>
  <c r="K134" i="1"/>
  <c r="K133" i="5" s="1"/>
  <c r="M115"/>
  <c r="M132" i="1"/>
  <c r="M131" i="5" s="1"/>
  <c r="K56" i="1"/>
  <c r="K23" i="5"/>
  <c r="K55" s="1"/>
  <c r="K72" i="1"/>
  <c r="M21" i="5"/>
  <c r="M53" s="1"/>
  <c r="M54" i="1"/>
  <c r="M70"/>
  <c r="L54"/>
  <c r="L21" i="5"/>
  <c r="L53" s="1"/>
  <c r="L70" i="1"/>
  <c r="L115" i="5"/>
  <c r="L132" i="1"/>
  <c r="L131" i="5" s="1"/>
  <c r="K70"/>
  <c r="K119" i="1"/>
  <c r="M68" i="5"/>
  <c r="M117" i="1"/>
  <c r="L130" i="5"/>
  <c r="L68"/>
  <c r="L117" i="1"/>
  <c r="K118" i="5" l="1"/>
  <c r="K135" i="1"/>
  <c r="K57"/>
  <c r="K45" s="1"/>
  <c r="K24" i="5"/>
  <c r="K56" s="1"/>
  <c r="K73" i="1"/>
  <c r="K13"/>
  <c r="M116" i="5"/>
  <c r="M133" i="1"/>
  <c r="L69" i="5"/>
  <c r="L118" i="1"/>
  <c r="M69" i="5"/>
  <c r="M118" i="1"/>
  <c r="L116" i="5"/>
  <c r="L133" i="1"/>
  <c r="L71"/>
  <c r="L55"/>
  <c r="L22" i="5"/>
  <c r="L54" s="1"/>
  <c r="M71" i="1"/>
  <c r="M55"/>
  <c r="M22" i="5"/>
  <c r="M54" s="1"/>
  <c r="K71"/>
  <c r="K120" i="1"/>
  <c r="K72" i="5" l="1"/>
  <c r="K121" i="1"/>
  <c r="K61"/>
  <c r="L132" i="5"/>
  <c r="C142" i="1"/>
  <c r="C140" i="5" s="1"/>
  <c r="K12"/>
  <c r="K134"/>
  <c r="K44"/>
  <c r="C146" i="1"/>
  <c r="C144" i="5" s="1"/>
  <c r="L134" i="1"/>
  <c r="L133" i="5" s="1"/>
  <c r="L117"/>
  <c r="M70"/>
  <c r="M119" i="1"/>
  <c r="L70" i="5"/>
  <c r="L119" i="1"/>
  <c r="K119" i="5"/>
  <c r="K136" i="1"/>
  <c r="K135" i="5" s="1"/>
  <c r="M56" i="1"/>
  <c r="M23" i="5"/>
  <c r="M55" s="1"/>
  <c r="M72" i="1"/>
  <c r="L56"/>
  <c r="L23" i="5"/>
  <c r="L55" s="1"/>
  <c r="L72" i="1"/>
  <c r="M117" i="5"/>
  <c r="M134" i="1"/>
  <c r="M133" i="5" s="1"/>
  <c r="M132"/>
  <c r="M24" l="1"/>
  <c r="M56" s="1"/>
  <c r="M73" i="1"/>
  <c r="M57"/>
  <c r="M45" s="1"/>
  <c r="M13"/>
  <c r="L135"/>
  <c r="L118" i="5"/>
  <c r="K120"/>
  <c r="K137" i="1"/>
  <c r="K136" i="5" s="1"/>
  <c r="K109" i="1"/>
  <c r="K146"/>
  <c r="K144" i="5" s="1"/>
  <c r="K60"/>
  <c r="L73" i="1"/>
  <c r="L57"/>
  <c r="L45" s="1"/>
  <c r="L24" i="5"/>
  <c r="L56" s="1"/>
  <c r="L13" i="1"/>
  <c r="L71" i="5"/>
  <c r="L120" i="1"/>
  <c r="M71" i="5"/>
  <c r="M120" i="1"/>
  <c r="M118" i="5"/>
  <c r="M135" i="1"/>
  <c r="M134" i="5" s="1"/>
  <c r="K125" i="1" l="1"/>
  <c r="K124" i="5" s="1"/>
  <c r="L121" i="1"/>
  <c r="L72" i="5"/>
  <c r="L61" i="1"/>
  <c r="C154"/>
  <c r="C152" i="5" s="1"/>
  <c r="K108"/>
  <c r="L134"/>
  <c r="M121" i="1"/>
  <c r="M72" i="5"/>
  <c r="M61" i="1"/>
  <c r="M119" i="5"/>
  <c r="M136" i="1"/>
  <c r="M135" i="5" s="1"/>
  <c r="D146" i="1"/>
  <c r="D144" i="5" s="1"/>
  <c r="L44"/>
  <c r="M44"/>
  <c r="E146" i="1"/>
  <c r="E144" i="5" s="1"/>
  <c r="L12"/>
  <c r="D142" i="1"/>
  <c r="D140" i="5" s="1"/>
  <c r="L119"/>
  <c r="L136" i="1"/>
  <c r="L135" i="5" s="1"/>
  <c r="E142" i="1"/>
  <c r="E140" i="5" s="1"/>
  <c r="M12"/>
  <c r="K154" i="1" l="1"/>
  <c r="K152" i="5" s="1"/>
  <c r="L146" i="1"/>
  <c r="L144" i="5" s="1"/>
  <c r="L60"/>
  <c r="M120"/>
  <c r="M137" i="1"/>
  <c r="M109"/>
  <c r="L120" i="5"/>
  <c r="L137" i="1"/>
  <c r="L109"/>
  <c r="M60" i="5"/>
  <c r="M146" i="1"/>
  <c r="M144" i="5" s="1"/>
  <c r="E154" i="1" l="1"/>
  <c r="E152" i="5" s="1"/>
  <c r="M108"/>
  <c r="L136"/>
  <c r="L125" i="1"/>
  <c r="D154"/>
  <c r="D152" i="5" s="1"/>
  <c r="L108"/>
  <c r="M136"/>
  <c r="M125" i="1"/>
  <c r="M154" l="1"/>
  <c r="M152" i="5" s="1"/>
  <c r="M124"/>
  <c r="L154" i="1"/>
  <c r="L152" i="5" s="1"/>
  <c r="L124"/>
</calcChain>
</file>

<file path=xl/sharedStrings.xml><?xml version="1.0" encoding="utf-8"?>
<sst xmlns="http://schemas.openxmlformats.org/spreadsheetml/2006/main" count="163" uniqueCount="39">
  <si>
    <t>Product 1</t>
  </si>
  <si>
    <t>Product 2</t>
  </si>
  <si>
    <t>Product 3</t>
  </si>
  <si>
    <t>Forecast Date</t>
  </si>
  <si>
    <t>Cost of Goods Sold</t>
  </si>
  <si>
    <t>Year - 1</t>
  </si>
  <si>
    <t>Year - 2</t>
  </si>
  <si>
    <t>Year - 3</t>
  </si>
  <si>
    <t>www.ExcelDataPro.com</t>
  </si>
  <si>
    <t>ABC Company Limited</t>
  </si>
  <si>
    <t>30033, Burj Khalifa, UAE</t>
  </si>
  <si>
    <t>info@abccompanylimited.com</t>
  </si>
  <si>
    <t>Price Forecast</t>
  </si>
  <si>
    <t>Sales Growth Rate Forecast</t>
  </si>
  <si>
    <t>Sales Revenue Forecast</t>
  </si>
  <si>
    <t>Cost of Goods Sold Forecast</t>
  </si>
  <si>
    <t>Per Unit Margin Forecast</t>
  </si>
  <si>
    <t>Gross Profit (%) Forecast</t>
  </si>
  <si>
    <t>Gross Profit Forecast</t>
  </si>
  <si>
    <t>Year on Year (YoY) Comparision Table</t>
  </si>
  <si>
    <t>Year 2 On Year 1</t>
  </si>
  <si>
    <t>Year 3 On Year 2</t>
  </si>
  <si>
    <t>Sale Growth Rate (%)</t>
  </si>
  <si>
    <t>Gross Profit Change</t>
  </si>
  <si>
    <t>Gross Profit (%) Change</t>
  </si>
  <si>
    <t>Sales Quantity %</t>
  </si>
  <si>
    <t>Per Unit Price</t>
  </si>
  <si>
    <t>Revenue Amount</t>
  </si>
  <si>
    <t>Margin Per Unit</t>
  </si>
  <si>
    <t>Total</t>
  </si>
  <si>
    <t>Average</t>
  </si>
  <si>
    <t>Quantity Forecast Charts</t>
  </si>
  <si>
    <t>Revenue Forecast Charts</t>
  </si>
  <si>
    <t>Gross Profit Forecast Charts</t>
  </si>
  <si>
    <t>Sales Quantity Forecast</t>
  </si>
  <si>
    <t>Month</t>
  </si>
  <si>
    <t>Product Price Forcast</t>
  </si>
  <si>
    <t>Sales Forecast - 3 Years</t>
  </si>
  <si>
    <t>Sales Forecast Excel Template With Charts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</si>
</sst>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&quot;$&quot;#,##0.00_);\(&quot;$&quot;#,##0.00\)"/>
    <numFmt numFmtId="166" formatCode="[$$-409]#,##0"/>
    <numFmt numFmtId="167" formatCode="[$$-409]#,##0.00"/>
  </numFmts>
  <fonts count="19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b/>
      <u/>
      <sz val="30"/>
      <color rgb="FFFFFF00"/>
      <name val="Lucida Calligraphy"/>
      <family val="4"/>
    </font>
    <font>
      <b/>
      <sz val="20"/>
      <color theme="1"/>
      <name val="Cambria"/>
      <family val="1"/>
      <scheme val="major"/>
    </font>
    <font>
      <b/>
      <sz val="20"/>
      <name val="Cambria"/>
      <family val="1"/>
      <scheme val="major"/>
    </font>
    <font>
      <b/>
      <sz val="20"/>
      <color theme="0"/>
      <name val="Cambria"/>
      <family val="1"/>
      <scheme val="major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8"/>
      <color theme="0"/>
      <name val="Cambria"/>
      <family val="1"/>
      <scheme val="major"/>
    </font>
    <font>
      <b/>
      <u/>
      <sz val="20"/>
      <color theme="0"/>
      <name val="Calibri"/>
      <family val="2"/>
    </font>
    <font>
      <b/>
      <sz val="20"/>
      <color theme="0"/>
      <name val="Times New Roman"/>
      <family val="1"/>
    </font>
    <font>
      <sz val="14"/>
      <name val="Times New Roman"/>
      <family val="1"/>
    </font>
    <font>
      <b/>
      <sz val="18"/>
      <name val="Cambria"/>
      <family val="1"/>
      <scheme val="major"/>
    </font>
    <font>
      <b/>
      <sz val="20"/>
      <name val="Times New Roman"/>
      <family val="1"/>
    </font>
    <font>
      <b/>
      <sz val="14"/>
      <name val="Times New Roman"/>
      <family val="1"/>
    </font>
    <font>
      <b/>
      <u/>
      <sz val="32"/>
      <color rgb="FFFFFF00"/>
      <name val="Lucida Calligraphy"/>
      <family val="4"/>
    </font>
    <font>
      <b/>
      <u/>
      <sz val="30"/>
      <color theme="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theme="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7" fontId="7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9" fontId="8" fillId="4" borderId="2" xfId="0" applyNumberFormat="1" applyFont="1" applyFill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center" vertical="center"/>
    </xf>
    <xf numFmtId="167" fontId="8" fillId="4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" fontId="11" fillId="2" borderId="3" xfId="0" applyNumberFormat="1" applyFont="1" applyFill="1" applyBorder="1" applyAlignment="1">
      <alignment horizontal="center" vertical="center"/>
    </xf>
    <xf numFmtId="17" fontId="14" fillId="0" borderId="10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horizontal="center" vertical="center"/>
    </xf>
    <xf numFmtId="17" fontId="12" fillId="0" borderId="14" xfId="0" applyNumberFormat="1" applyFont="1" applyFill="1" applyBorder="1" applyAlignment="1">
      <alignment horizontal="center" vertical="center"/>
    </xf>
    <xf numFmtId="166" fontId="12" fillId="0" borderId="1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7" fontId="15" fillId="0" borderId="15" xfId="0" applyNumberFormat="1" applyFont="1" applyFill="1" applyBorder="1" applyAlignment="1">
      <alignment horizontal="center" vertical="center"/>
    </xf>
    <xf numFmtId="167" fontId="12" fillId="0" borderId="1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9" fontId="15" fillId="0" borderId="15" xfId="0" applyNumberFormat="1" applyFont="1" applyFill="1" applyBorder="1" applyAlignment="1">
      <alignment horizontal="center" vertical="center"/>
    </xf>
    <xf numFmtId="9" fontId="12" fillId="0" borderId="15" xfId="0" applyNumberFormat="1" applyFont="1" applyFill="1" applyBorder="1" applyAlignment="1">
      <alignment horizontal="center" vertical="center"/>
    </xf>
    <xf numFmtId="10" fontId="15" fillId="0" borderId="15" xfId="0" applyNumberFormat="1" applyFont="1" applyFill="1" applyBorder="1" applyAlignment="1">
      <alignment horizontal="center" vertical="center"/>
    </xf>
    <xf numFmtId="10" fontId="12" fillId="0" borderId="1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66" fontId="12" fillId="0" borderId="20" xfId="0" applyNumberFormat="1" applyFont="1" applyFill="1" applyBorder="1" applyAlignment="1">
      <alignment horizontal="center" vertical="center"/>
    </xf>
    <xf numFmtId="9" fontId="12" fillId="0" borderId="20" xfId="0" applyNumberFormat="1" applyFont="1" applyFill="1" applyBorder="1" applyAlignment="1">
      <alignment horizontal="center" vertical="center"/>
    </xf>
    <xf numFmtId="9" fontId="12" fillId="0" borderId="2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31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/>
    </xf>
    <xf numFmtId="167" fontId="12" fillId="0" borderId="31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9" fontId="12" fillId="0" borderId="31" xfId="0" applyNumberFormat="1" applyFont="1" applyFill="1" applyBorder="1" applyAlignment="1">
      <alignment horizontal="center" vertical="center"/>
    </xf>
    <xf numFmtId="9" fontId="7" fillId="4" borderId="2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167" fontId="7" fillId="4" borderId="2" xfId="0" applyNumberFormat="1" applyFont="1" applyFill="1" applyBorder="1" applyAlignment="1">
      <alignment horizontal="center" vertical="center"/>
    </xf>
    <xf numFmtId="10" fontId="7" fillId="4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164" fontId="7" fillId="4" borderId="3" xfId="0" applyNumberFormat="1" applyFont="1" applyFill="1" applyBorder="1" applyAlignment="1">
      <alignment horizontal="center" vertical="center"/>
    </xf>
    <xf numFmtId="167" fontId="7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9" fontId="7" fillId="4" borderId="3" xfId="0" applyNumberFormat="1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7" fontId="7" fillId="4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4" borderId="24" xfId="0" applyFill="1" applyBorder="1"/>
    <xf numFmtId="0" fontId="0" fillId="4" borderId="6" xfId="0" applyFill="1" applyBorder="1"/>
    <xf numFmtId="0" fontId="0" fillId="4" borderId="25" xfId="0" applyFill="1" applyBorder="1"/>
    <xf numFmtId="0" fontId="0" fillId="4" borderId="34" xfId="0" applyFill="1" applyBorder="1"/>
    <xf numFmtId="0" fontId="0" fillId="4" borderId="0" xfId="0" applyFill="1" applyBorder="1"/>
    <xf numFmtId="0" fontId="0" fillId="4" borderId="35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6" xfId="0" applyFill="1" applyBorder="1"/>
    <xf numFmtId="0" fontId="4" fillId="4" borderId="6" xfId="0" applyFont="1" applyFill="1" applyBorder="1" applyAlignment="1"/>
    <xf numFmtId="0" fontId="4" fillId="4" borderId="24" xfId="0" applyFont="1" applyFill="1" applyBorder="1" applyAlignment="1"/>
    <xf numFmtId="0" fontId="4" fillId="4" borderId="25" xfId="0" applyFont="1" applyFill="1" applyBorder="1" applyAlignment="1"/>
    <xf numFmtId="3" fontId="8" fillId="4" borderId="2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4" borderId="2" xfId="1" applyFont="1" applyFill="1" applyBorder="1" applyAlignment="1" applyProtection="1">
      <alignment horizontal="center" vertical="center"/>
    </xf>
    <xf numFmtId="0" fontId="16" fillId="4" borderId="2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4" borderId="2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Quantity Forecast Chart Product</a:t>
            </a:r>
            <a:r>
              <a:rPr lang="en-IN" baseline="0"/>
              <a:t> </a:t>
            </a:r>
            <a:r>
              <a:rPr lang="en-IN"/>
              <a:t>- 1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Forecast-Figures'!$C$11:$E$11</c:f>
              <c:strCache>
                <c:ptCount val="1"/>
                <c:pt idx="0">
                  <c:v>Year - 1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Forecast-Figures'!$C$14:$C$25</c:f>
              <c:numCache>
                <c:formatCode>#,##0</c:formatCode>
                <c:ptCount val="12"/>
                <c:pt idx="0">
                  <c:v>1500</c:v>
                </c:pt>
                <c:pt idx="1">
                  <c:v>1525</c:v>
                </c:pt>
                <c:pt idx="2">
                  <c:v>1550</c:v>
                </c:pt>
                <c:pt idx="3">
                  <c:v>1575</c:v>
                </c:pt>
                <c:pt idx="4">
                  <c:v>1600</c:v>
                </c:pt>
                <c:pt idx="5">
                  <c:v>1625</c:v>
                </c:pt>
                <c:pt idx="6">
                  <c:v>1650</c:v>
                </c:pt>
                <c:pt idx="7">
                  <c:v>1675</c:v>
                </c:pt>
                <c:pt idx="8">
                  <c:v>1700</c:v>
                </c:pt>
                <c:pt idx="9">
                  <c:v>1725</c:v>
                </c:pt>
                <c:pt idx="10">
                  <c:v>1750</c:v>
                </c:pt>
                <c:pt idx="11">
                  <c:v>1775</c:v>
                </c:pt>
              </c:numCache>
            </c:numRef>
          </c:val>
        </c:ser>
        <c:ser>
          <c:idx val="1"/>
          <c:order val="1"/>
          <c:tx>
            <c:strRef>
              <c:f>'Sales Forecast-Figures'!$G$11:$I$11</c:f>
              <c:strCache>
                <c:ptCount val="1"/>
                <c:pt idx="0">
                  <c:v>Year - 2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Forecast-Figures'!$G$14:$G$25</c:f>
              <c:numCache>
                <c:formatCode>#,##0</c:formatCode>
                <c:ptCount val="12"/>
                <c:pt idx="0">
                  <c:v>1800</c:v>
                </c:pt>
                <c:pt idx="1">
                  <c:v>1825</c:v>
                </c:pt>
                <c:pt idx="2">
                  <c:v>1850</c:v>
                </c:pt>
                <c:pt idx="3">
                  <c:v>1875</c:v>
                </c:pt>
                <c:pt idx="4">
                  <c:v>1900</c:v>
                </c:pt>
                <c:pt idx="5">
                  <c:v>1925</c:v>
                </c:pt>
                <c:pt idx="6">
                  <c:v>1950</c:v>
                </c:pt>
                <c:pt idx="7">
                  <c:v>1975</c:v>
                </c:pt>
                <c:pt idx="8">
                  <c:v>2000</c:v>
                </c:pt>
                <c:pt idx="9">
                  <c:v>2025</c:v>
                </c:pt>
                <c:pt idx="10">
                  <c:v>2050</c:v>
                </c:pt>
                <c:pt idx="11">
                  <c:v>2075</c:v>
                </c:pt>
              </c:numCache>
            </c:numRef>
          </c:val>
        </c:ser>
        <c:ser>
          <c:idx val="2"/>
          <c:order val="2"/>
          <c:tx>
            <c:strRef>
              <c:f>'Sales Forecast-Figures'!$K$11:$M$11</c:f>
              <c:strCache>
                <c:ptCount val="1"/>
                <c:pt idx="0">
                  <c:v>Year - 3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Forecast-Figures'!$K$14:$K$25</c:f>
              <c:numCache>
                <c:formatCode>#,##0</c:formatCode>
                <c:ptCount val="12"/>
                <c:pt idx="0">
                  <c:v>2100</c:v>
                </c:pt>
                <c:pt idx="1">
                  <c:v>2125</c:v>
                </c:pt>
                <c:pt idx="2">
                  <c:v>2150</c:v>
                </c:pt>
                <c:pt idx="3">
                  <c:v>2175</c:v>
                </c:pt>
                <c:pt idx="4">
                  <c:v>2200</c:v>
                </c:pt>
                <c:pt idx="5">
                  <c:v>2225</c:v>
                </c:pt>
                <c:pt idx="6">
                  <c:v>2250</c:v>
                </c:pt>
                <c:pt idx="7">
                  <c:v>2275</c:v>
                </c:pt>
                <c:pt idx="8">
                  <c:v>2300</c:v>
                </c:pt>
                <c:pt idx="9">
                  <c:v>2325</c:v>
                </c:pt>
                <c:pt idx="10">
                  <c:v>2350</c:v>
                </c:pt>
                <c:pt idx="11">
                  <c:v>2375</c:v>
                </c:pt>
              </c:numCache>
            </c:numRef>
          </c:val>
        </c:ser>
        <c:axId val="188062336"/>
        <c:axId val="188084608"/>
      </c:barChart>
      <c:dateAx>
        <c:axId val="188062336"/>
        <c:scaling>
          <c:orientation val="minMax"/>
        </c:scaling>
        <c:axPos val="b"/>
        <c:numFmt formatCode="mmm/yy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88084608"/>
        <c:crosses val="autoZero"/>
        <c:auto val="1"/>
        <c:lblOffset val="100"/>
      </c:dateAx>
      <c:valAx>
        <c:axId val="18808460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880623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9" l="0.11811023622047249" r="0.11811023622047249" t="0.11811023622047249" header="0.3149606299212605" footer="0.3149606299212605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Quantity Forecast Chart Product - 2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Forecast-Figures'!$C$11:$E$11</c:f>
              <c:strCache>
                <c:ptCount val="1"/>
                <c:pt idx="0">
                  <c:v>Year - 1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Forecast-Figures'!$D$14:$D$25</c:f>
              <c:numCache>
                <c:formatCode>#,##0</c:formatCode>
                <c:ptCount val="12"/>
                <c:pt idx="0">
                  <c:v>2500</c:v>
                </c:pt>
                <c:pt idx="1">
                  <c:v>2520</c:v>
                </c:pt>
                <c:pt idx="2">
                  <c:v>2540</c:v>
                </c:pt>
                <c:pt idx="3">
                  <c:v>2560</c:v>
                </c:pt>
                <c:pt idx="4">
                  <c:v>2580</c:v>
                </c:pt>
                <c:pt idx="5">
                  <c:v>2600</c:v>
                </c:pt>
                <c:pt idx="6">
                  <c:v>2620</c:v>
                </c:pt>
                <c:pt idx="7">
                  <c:v>2640</c:v>
                </c:pt>
                <c:pt idx="8">
                  <c:v>2660</c:v>
                </c:pt>
                <c:pt idx="9">
                  <c:v>2680</c:v>
                </c:pt>
                <c:pt idx="10">
                  <c:v>2700</c:v>
                </c:pt>
                <c:pt idx="11">
                  <c:v>2720</c:v>
                </c:pt>
              </c:numCache>
            </c:numRef>
          </c:val>
        </c:ser>
        <c:ser>
          <c:idx val="1"/>
          <c:order val="1"/>
          <c:tx>
            <c:strRef>
              <c:f>'Sales Forecast-Figures'!$G$11:$I$11</c:f>
              <c:strCache>
                <c:ptCount val="1"/>
                <c:pt idx="0">
                  <c:v>Year - 2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Forecast-Figures'!$H$14:$H$25</c:f>
              <c:numCache>
                <c:formatCode>#,##0</c:formatCode>
                <c:ptCount val="12"/>
                <c:pt idx="0">
                  <c:v>2740</c:v>
                </c:pt>
                <c:pt idx="1">
                  <c:v>2760</c:v>
                </c:pt>
                <c:pt idx="2">
                  <c:v>2780</c:v>
                </c:pt>
                <c:pt idx="3">
                  <c:v>2800</c:v>
                </c:pt>
                <c:pt idx="4">
                  <c:v>2820</c:v>
                </c:pt>
                <c:pt idx="5">
                  <c:v>2840</c:v>
                </c:pt>
                <c:pt idx="6">
                  <c:v>2860</c:v>
                </c:pt>
                <c:pt idx="7">
                  <c:v>2880</c:v>
                </c:pt>
                <c:pt idx="8">
                  <c:v>2900</c:v>
                </c:pt>
                <c:pt idx="9">
                  <c:v>2920</c:v>
                </c:pt>
                <c:pt idx="10">
                  <c:v>2940</c:v>
                </c:pt>
                <c:pt idx="11">
                  <c:v>2960</c:v>
                </c:pt>
              </c:numCache>
            </c:numRef>
          </c:val>
        </c:ser>
        <c:ser>
          <c:idx val="2"/>
          <c:order val="2"/>
          <c:tx>
            <c:strRef>
              <c:f>'Sales Forecast-Figures'!$K$11:$M$11</c:f>
              <c:strCache>
                <c:ptCount val="1"/>
                <c:pt idx="0">
                  <c:v>Year - 3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Forecast-Figures'!$L$14:$L$25</c:f>
              <c:numCache>
                <c:formatCode>#,##0</c:formatCode>
                <c:ptCount val="12"/>
                <c:pt idx="0">
                  <c:v>2980</c:v>
                </c:pt>
                <c:pt idx="1">
                  <c:v>3000</c:v>
                </c:pt>
                <c:pt idx="2">
                  <c:v>3020</c:v>
                </c:pt>
                <c:pt idx="3">
                  <c:v>3040</c:v>
                </c:pt>
                <c:pt idx="4">
                  <c:v>3060</c:v>
                </c:pt>
                <c:pt idx="5">
                  <c:v>3080</c:v>
                </c:pt>
                <c:pt idx="6">
                  <c:v>3100</c:v>
                </c:pt>
                <c:pt idx="7">
                  <c:v>3120</c:v>
                </c:pt>
                <c:pt idx="8">
                  <c:v>3140</c:v>
                </c:pt>
                <c:pt idx="9">
                  <c:v>3160</c:v>
                </c:pt>
                <c:pt idx="10">
                  <c:v>3180</c:v>
                </c:pt>
                <c:pt idx="11">
                  <c:v>3200</c:v>
                </c:pt>
              </c:numCache>
            </c:numRef>
          </c:val>
        </c:ser>
        <c:axId val="192968576"/>
        <c:axId val="192970112"/>
      </c:barChart>
      <c:dateAx>
        <c:axId val="192968576"/>
        <c:scaling>
          <c:orientation val="minMax"/>
        </c:scaling>
        <c:axPos val="b"/>
        <c:numFmt formatCode="mmm/yy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2970112"/>
        <c:crosses val="autoZero"/>
        <c:auto val="1"/>
        <c:lblOffset val="100"/>
      </c:dateAx>
      <c:valAx>
        <c:axId val="1929701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29685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Quantity Forecast Chart Product - 3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Forecast-Figures'!$C$11:$E$11</c:f>
              <c:strCache>
                <c:ptCount val="1"/>
                <c:pt idx="0">
                  <c:v>Year - 1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Forecast-Figures'!$E$14:$E$25</c:f>
              <c:numCache>
                <c:formatCode>#,##0</c:formatCode>
                <c:ptCount val="12"/>
                <c:pt idx="0">
                  <c:v>1150</c:v>
                </c:pt>
                <c:pt idx="1">
                  <c:v>1170</c:v>
                </c:pt>
                <c:pt idx="2">
                  <c:v>1190</c:v>
                </c:pt>
                <c:pt idx="3">
                  <c:v>1210</c:v>
                </c:pt>
                <c:pt idx="4">
                  <c:v>1230</c:v>
                </c:pt>
                <c:pt idx="5">
                  <c:v>1250</c:v>
                </c:pt>
                <c:pt idx="6">
                  <c:v>1270</c:v>
                </c:pt>
                <c:pt idx="7">
                  <c:v>1290</c:v>
                </c:pt>
                <c:pt idx="8">
                  <c:v>1310</c:v>
                </c:pt>
                <c:pt idx="9">
                  <c:v>1330</c:v>
                </c:pt>
                <c:pt idx="10">
                  <c:v>1350</c:v>
                </c:pt>
                <c:pt idx="11">
                  <c:v>1370</c:v>
                </c:pt>
              </c:numCache>
            </c:numRef>
          </c:val>
        </c:ser>
        <c:ser>
          <c:idx val="1"/>
          <c:order val="1"/>
          <c:tx>
            <c:strRef>
              <c:f>'Sales Forecast-Figures'!$G$11:$I$11</c:f>
              <c:strCache>
                <c:ptCount val="1"/>
                <c:pt idx="0">
                  <c:v>Year - 2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Forecast-Figures'!$I$14:$I$25</c:f>
              <c:numCache>
                <c:formatCode>#,##0</c:formatCode>
                <c:ptCount val="12"/>
                <c:pt idx="0">
                  <c:v>1390</c:v>
                </c:pt>
                <c:pt idx="1">
                  <c:v>1410</c:v>
                </c:pt>
                <c:pt idx="2">
                  <c:v>1430</c:v>
                </c:pt>
                <c:pt idx="3">
                  <c:v>1450</c:v>
                </c:pt>
                <c:pt idx="4">
                  <c:v>1470</c:v>
                </c:pt>
                <c:pt idx="5">
                  <c:v>1490</c:v>
                </c:pt>
                <c:pt idx="6">
                  <c:v>1510</c:v>
                </c:pt>
                <c:pt idx="7">
                  <c:v>1530</c:v>
                </c:pt>
                <c:pt idx="8">
                  <c:v>1550</c:v>
                </c:pt>
                <c:pt idx="9">
                  <c:v>1570</c:v>
                </c:pt>
                <c:pt idx="10">
                  <c:v>1590</c:v>
                </c:pt>
                <c:pt idx="11">
                  <c:v>1610</c:v>
                </c:pt>
              </c:numCache>
            </c:numRef>
          </c:val>
        </c:ser>
        <c:ser>
          <c:idx val="2"/>
          <c:order val="2"/>
          <c:tx>
            <c:strRef>
              <c:f>'Sales Forecast-Figures'!$K$11:$M$11</c:f>
              <c:strCache>
                <c:ptCount val="1"/>
                <c:pt idx="0">
                  <c:v>Year - 3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Forecast-Figures'!$M$14:$M$25</c:f>
              <c:numCache>
                <c:formatCode>#,##0</c:formatCode>
                <c:ptCount val="12"/>
                <c:pt idx="0">
                  <c:v>1630</c:v>
                </c:pt>
                <c:pt idx="1">
                  <c:v>1650</c:v>
                </c:pt>
                <c:pt idx="2">
                  <c:v>1670</c:v>
                </c:pt>
                <c:pt idx="3">
                  <c:v>1690</c:v>
                </c:pt>
                <c:pt idx="4">
                  <c:v>1710</c:v>
                </c:pt>
                <c:pt idx="5">
                  <c:v>1730</c:v>
                </c:pt>
                <c:pt idx="6">
                  <c:v>1750</c:v>
                </c:pt>
                <c:pt idx="7">
                  <c:v>1770</c:v>
                </c:pt>
                <c:pt idx="8">
                  <c:v>1790</c:v>
                </c:pt>
                <c:pt idx="9">
                  <c:v>1810</c:v>
                </c:pt>
                <c:pt idx="10">
                  <c:v>1830</c:v>
                </c:pt>
                <c:pt idx="11">
                  <c:v>1850</c:v>
                </c:pt>
              </c:numCache>
            </c:numRef>
          </c:val>
        </c:ser>
        <c:axId val="192996096"/>
        <c:axId val="192997632"/>
      </c:barChart>
      <c:dateAx>
        <c:axId val="192996096"/>
        <c:scaling>
          <c:orientation val="minMax"/>
        </c:scaling>
        <c:axPos val="b"/>
        <c:numFmt formatCode="mmm/yy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2997632"/>
        <c:crosses val="autoZero"/>
        <c:auto val="1"/>
        <c:lblOffset val="100"/>
      </c:dateAx>
      <c:valAx>
        <c:axId val="19299763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29960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9" l="0.11811023622047249" r="0.11811023622047249" t="0.11811023622047249" header="0.3149606299212605" footer="0.314960629921260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Revenue Forecast Chart Product</a:t>
            </a:r>
            <a:r>
              <a:rPr lang="en-IN" baseline="0"/>
              <a:t> </a:t>
            </a:r>
            <a:r>
              <a:rPr lang="en-IN"/>
              <a:t>- 1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Forecast-Figures'!$C$59:$E$59</c:f>
              <c:strCache>
                <c:ptCount val="1"/>
                <c:pt idx="0">
                  <c:v>Year - 1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Forecast-Figures'!$C$62:$C$73</c:f>
              <c:numCache>
                <c:formatCode>[$$-409]#,##0</c:formatCode>
                <c:ptCount val="12"/>
                <c:pt idx="0">
                  <c:v>44985</c:v>
                </c:pt>
                <c:pt idx="1">
                  <c:v>45734.75</c:v>
                </c:pt>
                <c:pt idx="2">
                  <c:v>46484.5</c:v>
                </c:pt>
                <c:pt idx="3">
                  <c:v>47234.25</c:v>
                </c:pt>
                <c:pt idx="4">
                  <c:v>47984</c:v>
                </c:pt>
                <c:pt idx="5">
                  <c:v>48733.75</c:v>
                </c:pt>
                <c:pt idx="6">
                  <c:v>49483.5</c:v>
                </c:pt>
                <c:pt idx="7">
                  <c:v>50233.25</c:v>
                </c:pt>
                <c:pt idx="8">
                  <c:v>50983</c:v>
                </c:pt>
                <c:pt idx="9">
                  <c:v>51732.75</c:v>
                </c:pt>
                <c:pt idx="10">
                  <c:v>52482.5</c:v>
                </c:pt>
                <c:pt idx="11">
                  <c:v>53232.25</c:v>
                </c:pt>
              </c:numCache>
            </c:numRef>
          </c:val>
        </c:ser>
        <c:ser>
          <c:idx val="1"/>
          <c:order val="1"/>
          <c:tx>
            <c:strRef>
              <c:f>'Sales Forecast-Figures'!$G$59:$I$59</c:f>
              <c:strCache>
                <c:ptCount val="1"/>
                <c:pt idx="0">
                  <c:v>Year - 2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Forecast-Figures'!$G$62:$G$73</c:f>
              <c:numCache>
                <c:formatCode>[$$-409]#,##0</c:formatCode>
                <c:ptCount val="12"/>
                <c:pt idx="0">
                  <c:v>57582</c:v>
                </c:pt>
                <c:pt idx="1">
                  <c:v>58381.75</c:v>
                </c:pt>
                <c:pt idx="2">
                  <c:v>59181.5</c:v>
                </c:pt>
                <c:pt idx="3">
                  <c:v>59981.25</c:v>
                </c:pt>
                <c:pt idx="4">
                  <c:v>60781</c:v>
                </c:pt>
                <c:pt idx="5">
                  <c:v>61580.75</c:v>
                </c:pt>
                <c:pt idx="6">
                  <c:v>62380.5</c:v>
                </c:pt>
                <c:pt idx="7">
                  <c:v>63180.25</c:v>
                </c:pt>
                <c:pt idx="8">
                  <c:v>63980</c:v>
                </c:pt>
                <c:pt idx="9">
                  <c:v>64779.75</c:v>
                </c:pt>
                <c:pt idx="10">
                  <c:v>65579.5</c:v>
                </c:pt>
                <c:pt idx="11">
                  <c:v>66379.25</c:v>
                </c:pt>
              </c:numCache>
            </c:numRef>
          </c:val>
        </c:ser>
        <c:ser>
          <c:idx val="2"/>
          <c:order val="2"/>
          <c:tx>
            <c:strRef>
              <c:f>'Sales Forecast-Figures'!$K$59:$M$59</c:f>
              <c:strCache>
                <c:ptCount val="1"/>
                <c:pt idx="0">
                  <c:v>Year - 3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Forecast-Figures'!$K$62:$K$73</c:f>
              <c:numCache>
                <c:formatCode>[$$-409]#,##0</c:formatCode>
                <c:ptCount val="12"/>
                <c:pt idx="0">
                  <c:v>71378.999999999985</c:v>
                </c:pt>
                <c:pt idx="1">
                  <c:v>72228.749999999985</c:v>
                </c:pt>
                <c:pt idx="2">
                  <c:v>73078.499999999985</c:v>
                </c:pt>
                <c:pt idx="3">
                  <c:v>73928.249999999985</c:v>
                </c:pt>
                <c:pt idx="4">
                  <c:v>74777.999999999985</c:v>
                </c:pt>
                <c:pt idx="5">
                  <c:v>75627.749999999985</c:v>
                </c:pt>
                <c:pt idx="6">
                  <c:v>76477.499999999985</c:v>
                </c:pt>
                <c:pt idx="7">
                  <c:v>77327.249999999985</c:v>
                </c:pt>
                <c:pt idx="8">
                  <c:v>78176.999999999985</c:v>
                </c:pt>
                <c:pt idx="9">
                  <c:v>79026.749999999985</c:v>
                </c:pt>
                <c:pt idx="10">
                  <c:v>79876.499999999985</c:v>
                </c:pt>
                <c:pt idx="11">
                  <c:v>80726.249999999985</c:v>
                </c:pt>
              </c:numCache>
            </c:numRef>
          </c:val>
        </c:ser>
        <c:axId val="193432960"/>
        <c:axId val="193442944"/>
      </c:barChart>
      <c:dateAx>
        <c:axId val="193432960"/>
        <c:scaling>
          <c:orientation val="minMax"/>
        </c:scaling>
        <c:axPos val="b"/>
        <c:numFmt formatCode="mmm/yy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442944"/>
        <c:crosses val="autoZero"/>
        <c:auto val="1"/>
        <c:lblOffset val="100"/>
      </c:dateAx>
      <c:valAx>
        <c:axId val="193442944"/>
        <c:scaling>
          <c:orientation val="minMax"/>
        </c:scaling>
        <c:axPos val="l"/>
        <c:majorGridlines/>
        <c:numFmt formatCode="[$$-409]#,##0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4329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9" l="0.11811023622047249" r="0.11811023622047249" t="0.11811023622047249" header="0.31496062992126073" footer="0.31496062992126073"/>
    <c:pageSetup paperSize="5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Revenue Forecast Chart Product</a:t>
            </a:r>
            <a:r>
              <a:rPr lang="en-IN" baseline="0"/>
              <a:t> </a:t>
            </a:r>
            <a:r>
              <a:rPr lang="en-IN"/>
              <a:t>- 2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Forecast-Figures'!$C$59:$E$59</c:f>
              <c:strCache>
                <c:ptCount val="1"/>
                <c:pt idx="0">
                  <c:v>Year - 1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Forecast-Figures'!$D$62:$D$73</c:f>
              <c:numCache>
                <c:formatCode>[$$-409]#,##0</c:formatCode>
                <c:ptCount val="12"/>
                <c:pt idx="0">
                  <c:v>62474.999999999993</c:v>
                </c:pt>
                <c:pt idx="1">
                  <c:v>62974.799999999996</c:v>
                </c:pt>
                <c:pt idx="2">
                  <c:v>63474.6</c:v>
                </c:pt>
                <c:pt idx="3">
                  <c:v>63974.399999999994</c:v>
                </c:pt>
                <c:pt idx="4">
                  <c:v>64474.2</c:v>
                </c:pt>
                <c:pt idx="5">
                  <c:v>64973.999999999993</c:v>
                </c:pt>
                <c:pt idx="6">
                  <c:v>65473.799999999996</c:v>
                </c:pt>
                <c:pt idx="7">
                  <c:v>65973.599999999991</c:v>
                </c:pt>
                <c:pt idx="8">
                  <c:v>66473.399999999994</c:v>
                </c:pt>
                <c:pt idx="9">
                  <c:v>66973.2</c:v>
                </c:pt>
                <c:pt idx="10">
                  <c:v>67473</c:v>
                </c:pt>
                <c:pt idx="11">
                  <c:v>67972.800000000003</c:v>
                </c:pt>
              </c:numCache>
            </c:numRef>
          </c:val>
        </c:ser>
        <c:ser>
          <c:idx val="1"/>
          <c:order val="1"/>
          <c:tx>
            <c:strRef>
              <c:f>'Sales Forecast-Figures'!$G$59:$I$59</c:f>
              <c:strCache>
                <c:ptCount val="1"/>
                <c:pt idx="0">
                  <c:v>Year - 2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Forecast-Figures'!$H$62:$H$73</c:f>
              <c:numCache>
                <c:formatCode>[$$-409]#,##0</c:formatCode>
                <c:ptCount val="12"/>
                <c:pt idx="0">
                  <c:v>73952.599999999991</c:v>
                </c:pt>
                <c:pt idx="1">
                  <c:v>74492.399999999994</c:v>
                </c:pt>
                <c:pt idx="2">
                  <c:v>75032.2</c:v>
                </c:pt>
                <c:pt idx="3">
                  <c:v>75572</c:v>
                </c:pt>
                <c:pt idx="4">
                  <c:v>76111.799999999988</c:v>
                </c:pt>
                <c:pt idx="5">
                  <c:v>76651.599999999991</c:v>
                </c:pt>
                <c:pt idx="6">
                  <c:v>77191.399999999994</c:v>
                </c:pt>
                <c:pt idx="7">
                  <c:v>77731.199999999997</c:v>
                </c:pt>
                <c:pt idx="8">
                  <c:v>78271</c:v>
                </c:pt>
                <c:pt idx="9">
                  <c:v>78810.799999999988</c:v>
                </c:pt>
                <c:pt idx="10">
                  <c:v>79350.599999999991</c:v>
                </c:pt>
                <c:pt idx="11">
                  <c:v>79890.399999999994</c:v>
                </c:pt>
              </c:numCache>
            </c:numRef>
          </c:val>
        </c:ser>
        <c:ser>
          <c:idx val="2"/>
          <c:order val="2"/>
          <c:tx>
            <c:strRef>
              <c:f>'Sales Forecast-Figures'!$K$59:$M$59</c:f>
              <c:strCache>
                <c:ptCount val="1"/>
                <c:pt idx="0">
                  <c:v>Year - 3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Forecast-Figures'!$L$62:$L$73</c:f>
              <c:numCache>
                <c:formatCode>[$$-409]#,##0</c:formatCode>
                <c:ptCount val="12"/>
                <c:pt idx="0">
                  <c:v>86390.2</c:v>
                </c:pt>
                <c:pt idx="1">
                  <c:v>86970</c:v>
                </c:pt>
                <c:pt idx="2">
                  <c:v>87549.799999999988</c:v>
                </c:pt>
                <c:pt idx="3">
                  <c:v>88129.599999999991</c:v>
                </c:pt>
                <c:pt idx="4">
                  <c:v>88709.4</c:v>
                </c:pt>
                <c:pt idx="5">
                  <c:v>89289.2</c:v>
                </c:pt>
                <c:pt idx="6">
                  <c:v>89869</c:v>
                </c:pt>
                <c:pt idx="7">
                  <c:v>90448.799999999988</c:v>
                </c:pt>
                <c:pt idx="8">
                  <c:v>91028.599999999991</c:v>
                </c:pt>
                <c:pt idx="9">
                  <c:v>91608.4</c:v>
                </c:pt>
                <c:pt idx="10">
                  <c:v>92188.2</c:v>
                </c:pt>
                <c:pt idx="11">
                  <c:v>92768</c:v>
                </c:pt>
              </c:numCache>
            </c:numRef>
          </c:val>
        </c:ser>
        <c:axId val="193464576"/>
        <c:axId val="193482752"/>
      </c:barChart>
      <c:dateAx>
        <c:axId val="193464576"/>
        <c:scaling>
          <c:orientation val="minMax"/>
        </c:scaling>
        <c:axPos val="b"/>
        <c:numFmt formatCode="mmm/yy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482752"/>
        <c:crosses val="autoZero"/>
        <c:auto val="1"/>
        <c:lblOffset val="100"/>
      </c:dateAx>
      <c:valAx>
        <c:axId val="193482752"/>
        <c:scaling>
          <c:orientation val="minMax"/>
        </c:scaling>
        <c:axPos val="l"/>
        <c:majorGridlines/>
        <c:numFmt formatCode="[$$-409]#,##0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4645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9" l="0.11811023622047249" r="0.11811023622047249" t="0.11811023622047249" header="0.314960629921261" footer="0.314960629921261"/>
    <c:pageSetup paperSize="5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Revenue Forecast Chart Product</a:t>
            </a:r>
            <a:r>
              <a:rPr lang="en-IN" baseline="0"/>
              <a:t> </a:t>
            </a:r>
            <a:r>
              <a:rPr lang="en-IN"/>
              <a:t>- 3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Forecast-Figures'!$C$59:$E$59</c:f>
              <c:strCache>
                <c:ptCount val="1"/>
                <c:pt idx="0">
                  <c:v>Year - 1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Forecast-Figures'!$E$62:$E$73</c:f>
              <c:numCache>
                <c:formatCode>[$$-409]#,##0</c:formatCode>
                <c:ptCount val="12"/>
                <c:pt idx="0">
                  <c:v>68988.5</c:v>
                </c:pt>
                <c:pt idx="1">
                  <c:v>70188.3</c:v>
                </c:pt>
                <c:pt idx="2">
                  <c:v>71388.100000000006</c:v>
                </c:pt>
                <c:pt idx="3">
                  <c:v>72587.900000000009</c:v>
                </c:pt>
                <c:pt idx="4">
                  <c:v>73787.7</c:v>
                </c:pt>
                <c:pt idx="5">
                  <c:v>74987.5</c:v>
                </c:pt>
                <c:pt idx="6">
                  <c:v>76187.3</c:v>
                </c:pt>
                <c:pt idx="7">
                  <c:v>77387.100000000006</c:v>
                </c:pt>
                <c:pt idx="8">
                  <c:v>78586.900000000009</c:v>
                </c:pt>
                <c:pt idx="9">
                  <c:v>79786.7</c:v>
                </c:pt>
                <c:pt idx="10">
                  <c:v>80986.5</c:v>
                </c:pt>
                <c:pt idx="11">
                  <c:v>82186.3</c:v>
                </c:pt>
              </c:numCache>
            </c:numRef>
          </c:val>
        </c:ser>
        <c:ser>
          <c:idx val="1"/>
          <c:order val="1"/>
          <c:tx>
            <c:strRef>
              <c:f>'Sales Forecast-Figures'!$G$59:$I$59</c:f>
              <c:strCache>
                <c:ptCount val="1"/>
                <c:pt idx="0">
                  <c:v>Year - 2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Forecast-Figures'!$I$62:$I$73</c:f>
              <c:numCache>
                <c:formatCode>[$$-409]#,##0</c:formatCode>
                <c:ptCount val="12"/>
                <c:pt idx="0">
                  <c:v>90336.1</c:v>
                </c:pt>
                <c:pt idx="1">
                  <c:v>91635.900000000009</c:v>
                </c:pt>
                <c:pt idx="2">
                  <c:v>92935.700000000012</c:v>
                </c:pt>
                <c:pt idx="3">
                  <c:v>94235.500000000015</c:v>
                </c:pt>
                <c:pt idx="4">
                  <c:v>95535.300000000017</c:v>
                </c:pt>
                <c:pt idx="5">
                  <c:v>96835.10000000002</c:v>
                </c:pt>
                <c:pt idx="6">
                  <c:v>98134.900000000009</c:v>
                </c:pt>
                <c:pt idx="7">
                  <c:v>99434.700000000012</c:v>
                </c:pt>
                <c:pt idx="8">
                  <c:v>100734.50000000001</c:v>
                </c:pt>
                <c:pt idx="9">
                  <c:v>102034.30000000002</c:v>
                </c:pt>
                <c:pt idx="10">
                  <c:v>103334.10000000002</c:v>
                </c:pt>
                <c:pt idx="11">
                  <c:v>104633.90000000001</c:v>
                </c:pt>
              </c:numCache>
            </c:numRef>
          </c:val>
        </c:ser>
        <c:ser>
          <c:idx val="2"/>
          <c:order val="2"/>
          <c:tx>
            <c:strRef>
              <c:f>'Sales Forecast-Figures'!$K$59:$M$59</c:f>
              <c:strCache>
                <c:ptCount val="1"/>
                <c:pt idx="0">
                  <c:v>Year - 3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Forecast-Figures'!$M$62:$M$73</c:f>
              <c:numCache>
                <c:formatCode>[$$-409]#,##0</c:formatCode>
                <c:ptCount val="12"/>
                <c:pt idx="0">
                  <c:v>114083.70000000001</c:v>
                </c:pt>
                <c:pt idx="1">
                  <c:v>115483.50000000001</c:v>
                </c:pt>
                <c:pt idx="2">
                  <c:v>116883.30000000002</c:v>
                </c:pt>
                <c:pt idx="3">
                  <c:v>118283.10000000002</c:v>
                </c:pt>
                <c:pt idx="4">
                  <c:v>119682.90000000001</c:v>
                </c:pt>
                <c:pt idx="5">
                  <c:v>121082.70000000001</c:v>
                </c:pt>
                <c:pt idx="6">
                  <c:v>122482.50000000001</c:v>
                </c:pt>
                <c:pt idx="7">
                  <c:v>123882.30000000002</c:v>
                </c:pt>
                <c:pt idx="8">
                  <c:v>125282.10000000002</c:v>
                </c:pt>
                <c:pt idx="9">
                  <c:v>126681.90000000002</c:v>
                </c:pt>
                <c:pt idx="10">
                  <c:v>128081.70000000001</c:v>
                </c:pt>
                <c:pt idx="11">
                  <c:v>129481.50000000001</c:v>
                </c:pt>
              </c:numCache>
            </c:numRef>
          </c:val>
        </c:ser>
        <c:axId val="193529344"/>
        <c:axId val="193530880"/>
      </c:barChart>
      <c:dateAx>
        <c:axId val="193529344"/>
        <c:scaling>
          <c:orientation val="minMax"/>
        </c:scaling>
        <c:axPos val="b"/>
        <c:numFmt formatCode="mmm/yy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530880"/>
        <c:crosses val="autoZero"/>
        <c:auto val="1"/>
        <c:lblOffset val="100"/>
      </c:dateAx>
      <c:valAx>
        <c:axId val="193530880"/>
        <c:scaling>
          <c:orientation val="minMax"/>
        </c:scaling>
        <c:axPos val="l"/>
        <c:majorGridlines/>
        <c:numFmt formatCode="[$$-409]#,##0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5293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9" l="0.11811023622047249" r="0.11811023622047249" t="0.11811023622047249" header="0.31496062992126123" footer="0.31496062992126123"/>
    <c:pageSetup paperSize="5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Gross Profit Forecast Chart Product</a:t>
            </a:r>
            <a:r>
              <a:rPr lang="en-IN" baseline="0"/>
              <a:t> </a:t>
            </a:r>
            <a:r>
              <a:rPr lang="en-IN"/>
              <a:t>- 1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Forecast-Figures'!$C$107:$E$107</c:f>
              <c:strCache>
                <c:ptCount val="1"/>
                <c:pt idx="0">
                  <c:v>Year - 1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Forecast-Figures'!$C$110:$C$121</c:f>
              <c:numCache>
                <c:formatCode>[$$-409]#,##0</c:formatCode>
                <c:ptCount val="12"/>
                <c:pt idx="0">
                  <c:v>14985</c:v>
                </c:pt>
                <c:pt idx="1">
                  <c:v>15234.75</c:v>
                </c:pt>
                <c:pt idx="2">
                  <c:v>15484.5</c:v>
                </c:pt>
                <c:pt idx="3">
                  <c:v>15734.25</c:v>
                </c:pt>
                <c:pt idx="4">
                  <c:v>15984</c:v>
                </c:pt>
                <c:pt idx="5">
                  <c:v>16233.75</c:v>
                </c:pt>
                <c:pt idx="6">
                  <c:v>16483.5</c:v>
                </c:pt>
                <c:pt idx="7">
                  <c:v>16733.25</c:v>
                </c:pt>
                <c:pt idx="8">
                  <c:v>16983</c:v>
                </c:pt>
                <c:pt idx="9">
                  <c:v>17232.75</c:v>
                </c:pt>
                <c:pt idx="10">
                  <c:v>17482.5</c:v>
                </c:pt>
                <c:pt idx="11">
                  <c:v>17732.25</c:v>
                </c:pt>
              </c:numCache>
            </c:numRef>
          </c:val>
        </c:ser>
        <c:ser>
          <c:idx val="1"/>
          <c:order val="1"/>
          <c:tx>
            <c:strRef>
              <c:f>'Sales Forecast-Figures'!$G$107:$I$107</c:f>
              <c:strCache>
                <c:ptCount val="1"/>
                <c:pt idx="0">
                  <c:v>Year - 2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Forecast-Figures'!$G$110:$G$121</c:f>
              <c:numCache>
                <c:formatCode>[$$-409]#,##0</c:formatCode>
                <c:ptCount val="12"/>
                <c:pt idx="0">
                  <c:v>22662</c:v>
                </c:pt>
                <c:pt idx="1">
                  <c:v>22976.75</c:v>
                </c:pt>
                <c:pt idx="2">
                  <c:v>23291.5</c:v>
                </c:pt>
                <c:pt idx="3">
                  <c:v>23606.25</c:v>
                </c:pt>
                <c:pt idx="4">
                  <c:v>23921</c:v>
                </c:pt>
                <c:pt idx="5">
                  <c:v>24235.75</c:v>
                </c:pt>
                <c:pt idx="6">
                  <c:v>24550.5</c:v>
                </c:pt>
                <c:pt idx="7">
                  <c:v>24865.25</c:v>
                </c:pt>
                <c:pt idx="8">
                  <c:v>25180</c:v>
                </c:pt>
                <c:pt idx="9">
                  <c:v>25494.75</c:v>
                </c:pt>
                <c:pt idx="10">
                  <c:v>25809.5</c:v>
                </c:pt>
                <c:pt idx="11">
                  <c:v>26124.25</c:v>
                </c:pt>
              </c:numCache>
            </c:numRef>
          </c:val>
        </c:ser>
        <c:ser>
          <c:idx val="2"/>
          <c:order val="2"/>
          <c:tx>
            <c:strRef>
              <c:f>'Sales Forecast-Figures'!$K$107:$M$107</c:f>
              <c:strCache>
                <c:ptCount val="1"/>
                <c:pt idx="0">
                  <c:v>Year - 3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Forecast-Figures'!$K$110:$K$121</c:f>
              <c:numCache>
                <c:formatCode>[$$-409]#,##0</c:formatCode>
                <c:ptCount val="12"/>
                <c:pt idx="0">
                  <c:v>31163.999999999985</c:v>
                </c:pt>
                <c:pt idx="1">
                  <c:v>31534.999999999985</c:v>
                </c:pt>
                <c:pt idx="2">
                  <c:v>31905.999999999985</c:v>
                </c:pt>
                <c:pt idx="3">
                  <c:v>32276.999999999985</c:v>
                </c:pt>
                <c:pt idx="4">
                  <c:v>32647.999999999985</c:v>
                </c:pt>
                <c:pt idx="5">
                  <c:v>33018.999999999985</c:v>
                </c:pt>
                <c:pt idx="6">
                  <c:v>33389.999999999985</c:v>
                </c:pt>
                <c:pt idx="7">
                  <c:v>33760.999999999985</c:v>
                </c:pt>
                <c:pt idx="8">
                  <c:v>34131.999999999985</c:v>
                </c:pt>
                <c:pt idx="9">
                  <c:v>34502.999999999985</c:v>
                </c:pt>
                <c:pt idx="10">
                  <c:v>34873.999999999985</c:v>
                </c:pt>
                <c:pt idx="11">
                  <c:v>35244.999999999985</c:v>
                </c:pt>
              </c:numCache>
            </c:numRef>
          </c:val>
        </c:ser>
        <c:axId val="193573248"/>
        <c:axId val="193574784"/>
      </c:barChart>
      <c:dateAx>
        <c:axId val="193573248"/>
        <c:scaling>
          <c:orientation val="minMax"/>
        </c:scaling>
        <c:axPos val="b"/>
        <c:numFmt formatCode="mmm/yy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574784"/>
        <c:crosses val="autoZero"/>
        <c:auto val="1"/>
        <c:lblOffset val="100"/>
      </c:dateAx>
      <c:valAx>
        <c:axId val="193574784"/>
        <c:scaling>
          <c:orientation val="minMax"/>
        </c:scaling>
        <c:axPos val="l"/>
        <c:majorGridlines/>
        <c:numFmt formatCode="[$$-409]#,##0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57324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9" l="0.11811023622047249" r="0.11811023622047249" t="0.11811023622047249" header="0.314960629921261" footer="0.314960629921261"/>
    <c:pageSetup paperSize="5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Gross Profit Forecast Chart Product</a:t>
            </a:r>
            <a:r>
              <a:rPr lang="en-IN" baseline="0"/>
              <a:t> </a:t>
            </a:r>
            <a:r>
              <a:rPr lang="en-IN"/>
              <a:t>- 2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Forecast-Figures'!$C$107:$E$107</c:f>
              <c:strCache>
                <c:ptCount val="1"/>
                <c:pt idx="0">
                  <c:v>Year - 1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Forecast-Figures'!$D$110:$D$121</c:f>
              <c:numCache>
                <c:formatCode>[$$-409]#,##0</c:formatCode>
                <c:ptCount val="12"/>
                <c:pt idx="0">
                  <c:v>24974.999999999993</c:v>
                </c:pt>
                <c:pt idx="1">
                  <c:v>25174.799999999996</c:v>
                </c:pt>
                <c:pt idx="2">
                  <c:v>25374.6</c:v>
                </c:pt>
                <c:pt idx="3">
                  <c:v>25574.399999999994</c:v>
                </c:pt>
                <c:pt idx="4">
                  <c:v>25774.199999999997</c:v>
                </c:pt>
                <c:pt idx="5">
                  <c:v>25973.999999999993</c:v>
                </c:pt>
                <c:pt idx="6">
                  <c:v>26173.799999999996</c:v>
                </c:pt>
                <c:pt idx="7">
                  <c:v>26373.599999999991</c:v>
                </c:pt>
                <c:pt idx="8">
                  <c:v>26573.399999999994</c:v>
                </c:pt>
                <c:pt idx="9">
                  <c:v>26773.199999999997</c:v>
                </c:pt>
                <c:pt idx="10">
                  <c:v>26973</c:v>
                </c:pt>
                <c:pt idx="11">
                  <c:v>27172.800000000003</c:v>
                </c:pt>
              </c:numCache>
            </c:numRef>
          </c:val>
        </c:ser>
        <c:ser>
          <c:idx val="1"/>
          <c:order val="1"/>
          <c:tx>
            <c:strRef>
              <c:f>'Sales Forecast-Figures'!$G$107:$I$107</c:f>
              <c:strCache>
                <c:ptCount val="1"/>
                <c:pt idx="0">
                  <c:v>Year - 2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Forecast-Figures'!$H$110:$H$121</c:f>
              <c:numCache>
                <c:formatCode>[$$-409]#,##0</c:formatCode>
                <c:ptCount val="12"/>
                <c:pt idx="0">
                  <c:v>35044.599999999991</c:v>
                </c:pt>
                <c:pt idx="1">
                  <c:v>35300.399999999994</c:v>
                </c:pt>
                <c:pt idx="2">
                  <c:v>35556.199999999997</c:v>
                </c:pt>
                <c:pt idx="3">
                  <c:v>35812</c:v>
                </c:pt>
                <c:pt idx="4">
                  <c:v>36067.799999999988</c:v>
                </c:pt>
                <c:pt idx="5">
                  <c:v>36323.599999999991</c:v>
                </c:pt>
                <c:pt idx="6">
                  <c:v>36579.399999999994</c:v>
                </c:pt>
                <c:pt idx="7">
                  <c:v>36835.199999999997</c:v>
                </c:pt>
                <c:pt idx="8">
                  <c:v>37091</c:v>
                </c:pt>
                <c:pt idx="9">
                  <c:v>37346.799999999988</c:v>
                </c:pt>
                <c:pt idx="10">
                  <c:v>37602.599999999991</c:v>
                </c:pt>
                <c:pt idx="11">
                  <c:v>37858.399999999994</c:v>
                </c:pt>
              </c:numCache>
            </c:numRef>
          </c:val>
        </c:ser>
        <c:ser>
          <c:idx val="2"/>
          <c:order val="2"/>
          <c:tx>
            <c:strRef>
              <c:f>'Sales Forecast-Figures'!$K$107:$M$107</c:f>
              <c:strCache>
                <c:ptCount val="1"/>
                <c:pt idx="0">
                  <c:v>Year - 3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Forecast-Figures'!$L$110:$L$121</c:f>
              <c:numCache>
                <c:formatCode>[$$-409]#,##0</c:formatCode>
                <c:ptCount val="12"/>
                <c:pt idx="0">
                  <c:v>44372.2</c:v>
                </c:pt>
                <c:pt idx="1">
                  <c:v>44670</c:v>
                </c:pt>
                <c:pt idx="2">
                  <c:v>44967.799999999988</c:v>
                </c:pt>
                <c:pt idx="3">
                  <c:v>45265.599999999991</c:v>
                </c:pt>
                <c:pt idx="4">
                  <c:v>45563.399999999994</c:v>
                </c:pt>
                <c:pt idx="5">
                  <c:v>45861.2</c:v>
                </c:pt>
                <c:pt idx="6">
                  <c:v>46159</c:v>
                </c:pt>
                <c:pt idx="7">
                  <c:v>46456.799999999988</c:v>
                </c:pt>
                <c:pt idx="8">
                  <c:v>46754.599999999991</c:v>
                </c:pt>
                <c:pt idx="9">
                  <c:v>47052.399999999994</c:v>
                </c:pt>
                <c:pt idx="10">
                  <c:v>47350.2</c:v>
                </c:pt>
                <c:pt idx="11">
                  <c:v>47648</c:v>
                </c:pt>
              </c:numCache>
            </c:numRef>
          </c:val>
        </c:ser>
        <c:axId val="193677952"/>
        <c:axId val="193683840"/>
      </c:barChart>
      <c:dateAx>
        <c:axId val="193677952"/>
        <c:scaling>
          <c:orientation val="minMax"/>
        </c:scaling>
        <c:axPos val="b"/>
        <c:numFmt formatCode="mmm/yy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683840"/>
        <c:crosses val="autoZero"/>
        <c:auto val="1"/>
        <c:lblOffset val="100"/>
      </c:dateAx>
      <c:valAx>
        <c:axId val="193683840"/>
        <c:scaling>
          <c:orientation val="minMax"/>
        </c:scaling>
        <c:axPos val="l"/>
        <c:majorGridlines/>
        <c:numFmt formatCode="[$$-409]#,##0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67795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9" l="0.11811023622047249" r="0.11811023622047249" t="0.11811023622047249" header="0.31496062992126123" footer="0.31496062992126123"/>
    <c:pageSetup paperSize="5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Gross Profit Forecast Chart Product</a:t>
            </a:r>
            <a:r>
              <a:rPr lang="en-IN" baseline="0"/>
              <a:t> </a:t>
            </a:r>
            <a:r>
              <a:rPr lang="en-IN"/>
              <a:t>- 3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'Sales Forecast-Figures'!$C$107:$E$107</c:f>
              <c:strCache>
                <c:ptCount val="1"/>
                <c:pt idx="0">
                  <c:v>Year - 1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Forecast-Figures'!$E$110:$E$121</c:f>
              <c:numCache>
                <c:formatCode>[$$-409]#,##0</c:formatCode>
                <c:ptCount val="12"/>
                <c:pt idx="0">
                  <c:v>28738.5</c:v>
                </c:pt>
                <c:pt idx="1">
                  <c:v>29238.300000000003</c:v>
                </c:pt>
                <c:pt idx="2">
                  <c:v>29738.100000000006</c:v>
                </c:pt>
                <c:pt idx="3">
                  <c:v>30237.900000000009</c:v>
                </c:pt>
                <c:pt idx="4">
                  <c:v>30737.699999999997</c:v>
                </c:pt>
                <c:pt idx="5">
                  <c:v>31237.5</c:v>
                </c:pt>
                <c:pt idx="6">
                  <c:v>31737.300000000003</c:v>
                </c:pt>
                <c:pt idx="7">
                  <c:v>32237.100000000006</c:v>
                </c:pt>
                <c:pt idx="8">
                  <c:v>32736.900000000009</c:v>
                </c:pt>
                <c:pt idx="9">
                  <c:v>33236.699999999997</c:v>
                </c:pt>
                <c:pt idx="10">
                  <c:v>33736.5</c:v>
                </c:pt>
                <c:pt idx="11">
                  <c:v>34236.300000000003</c:v>
                </c:pt>
              </c:numCache>
            </c:numRef>
          </c:val>
        </c:ser>
        <c:ser>
          <c:idx val="1"/>
          <c:order val="1"/>
          <c:tx>
            <c:strRef>
              <c:f>'Sales Forecast-Figures'!$G$107:$I$107</c:f>
              <c:strCache>
                <c:ptCount val="1"/>
                <c:pt idx="0">
                  <c:v>Year - 2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Forecast-Figures'!$I$110:$I$121</c:f>
              <c:numCache>
                <c:formatCode>[$$-409]#,##0</c:formatCode>
                <c:ptCount val="12"/>
                <c:pt idx="0">
                  <c:v>43771.100000000006</c:v>
                </c:pt>
                <c:pt idx="1">
                  <c:v>44400.900000000009</c:v>
                </c:pt>
                <c:pt idx="2">
                  <c:v>45030.700000000012</c:v>
                </c:pt>
                <c:pt idx="3">
                  <c:v>45660.500000000015</c:v>
                </c:pt>
                <c:pt idx="4">
                  <c:v>46290.300000000017</c:v>
                </c:pt>
                <c:pt idx="5">
                  <c:v>46920.10000000002</c:v>
                </c:pt>
                <c:pt idx="6">
                  <c:v>47549.900000000009</c:v>
                </c:pt>
                <c:pt idx="7">
                  <c:v>48179.700000000012</c:v>
                </c:pt>
                <c:pt idx="8">
                  <c:v>48809.500000000015</c:v>
                </c:pt>
                <c:pt idx="9">
                  <c:v>49439.300000000017</c:v>
                </c:pt>
                <c:pt idx="10">
                  <c:v>50069.10000000002</c:v>
                </c:pt>
                <c:pt idx="11">
                  <c:v>50698.900000000009</c:v>
                </c:pt>
              </c:numCache>
            </c:numRef>
          </c:val>
        </c:ser>
        <c:ser>
          <c:idx val="2"/>
          <c:order val="2"/>
          <c:tx>
            <c:strRef>
              <c:f>'Sales Forecast-Figures'!$K$107:$M$107</c:f>
              <c:strCache>
                <c:ptCount val="1"/>
                <c:pt idx="0">
                  <c:v>Year - 3</c:v>
                </c:pt>
              </c:strCache>
            </c:strRef>
          </c:tx>
          <c:cat>
            <c:numRef>
              <c:f>'Sales Forecast-Figures'!$B$14:$B$25</c:f>
              <c:numCache>
                <c:formatCode>[$-409]mmm/yy;@</c:formatCode>
                <c:ptCount val="12"/>
                <c:pt idx="0" formatCode="mmm/yy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'Sales Forecast-Figures'!$M$110:$M$121</c:f>
              <c:numCache>
                <c:formatCode>[$$-409]#,##0</c:formatCode>
                <c:ptCount val="12"/>
                <c:pt idx="0">
                  <c:v>60212.200000000019</c:v>
                </c:pt>
                <c:pt idx="1">
                  <c:v>60951.000000000022</c:v>
                </c:pt>
                <c:pt idx="2">
                  <c:v>61689.800000000025</c:v>
                </c:pt>
                <c:pt idx="3">
                  <c:v>62428.600000000028</c:v>
                </c:pt>
                <c:pt idx="4">
                  <c:v>63167.400000000016</c:v>
                </c:pt>
                <c:pt idx="5">
                  <c:v>63906.200000000019</c:v>
                </c:pt>
                <c:pt idx="6">
                  <c:v>64645.000000000022</c:v>
                </c:pt>
                <c:pt idx="7">
                  <c:v>65383.800000000025</c:v>
                </c:pt>
                <c:pt idx="8">
                  <c:v>66122.600000000035</c:v>
                </c:pt>
                <c:pt idx="9">
                  <c:v>66861.400000000023</c:v>
                </c:pt>
                <c:pt idx="10">
                  <c:v>67600.200000000012</c:v>
                </c:pt>
                <c:pt idx="11">
                  <c:v>68339.000000000029</c:v>
                </c:pt>
              </c:numCache>
            </c:numRef>
          </c:val>
        </c:ser>
        <c:axId val="193709568"/>
        <c:axId val="193711104"/>
      </c:barChart>
      <c:dateAx>
        <c:axId val="193709568"/>
        <c:scaling>
          <c:orientation val="minMax"/>
        </c:scaling>
        <c:axPos val="b"/>
        <c:numFmt formatCode="mmm/yy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711104"/>
        <c:crosses val="autoZero"/>
        <c:auto val="1"/>
        <c:lblOffset val="100"/>
      </c:dateAx>
      <c:valAx>
        <c:axId val="193711104"/>
        <c:scaling>
          <c:orientation val="minMax"/>
        </c:scaling>
        <c:axPos val="l"/>
        <c:majorGridlines/>
        <c:numFmt formatCode="[$$-409]#,##0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937095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11811023622047249" l="0.11811023622047249" r="0.11811023622047249" t="0.11811023622047249" header="0.3149606299212615" footer="0.3149606299212615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3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1</xdr:row>
      <xdr:rowOff>9525</xdr:rowOff>
    </xdr:from>
    <xdr:to>
      <xdr:col>12</xdr:col>
      <xdr:colOff>942975</xdr:colOff>
      <xdr:row>2</xdr:row>
      <xdr:rowOff>329656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133350"/>
          <a:ext cx="933450" cy="929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1</xdr:row>
      <xdr:rowOff>9525</xdr:rowOff>
    </xdr:from>
    <xdr:to>
      <xdr:col>12</xdr:col>
      <xdr:colOff>838200</xdr:colOff>
      <xdr:row>2</xdr:row>
      <xdr:rowOff>262981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0" y="133350"/>
          <a:ext cx="933450" cy="9297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9</xdr:row>
      <xdr:rowOff>58057</xdr:rowOff>
    </xdr:from>
    <xdr:to>
      <xdr:col>11</xdr:col>
      <xdr:colOff>923925</xdr:colOff>
      <xdr:row>27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28</xdr:row>
      <xdr:rowOff>24038</xdr:rowOff>
    </xdr:from>
    <xdr:to>
      <xdr:col>11</xdr:col>
      <xdr:colOff>923925</xdr:colOff>
      <xdr:row>46</xdr:row>
      <xdr:rowOff>114299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47</xdr:row>
      <xdr:rowOff>40367</xdr:rowOff>
    </xdr:from>
    <xdr:to>
      <xdr:col>11</xdr:col>
      <xdr:colOff>904875</xdr:colOff>
      <xdr:row>65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67</xdr:row>
      <xdr:rowOff>47624</xdr:rowOff>
    </xdr:from>
    <xdr:to>
      <xdr:col>11</xdr:col>
      <xdr:colOff>904875</xdr:colOff>
      <xdr:row>85</xdr:row>
      <xdr:rowOff>161924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29482</xdr:colOff>
      <xdr:row>86</xdr:row>
      <xdr:rowOff>51254</xdr:rowOff>
    </xdr:from>
    <xdr:to>
      <xdr:col>11</xdr:col>
      <xdr:colOff>914399</xdr:colOff>
      <xdr:row>104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105</xdr:row>
      <xdr:rowOff>35832</xdr:rowOff>
    </xdr:from>
    <xdr:to>
      <xdr:col>11</xdr:col>
      <xdr:colOff>904875</xdr:colOff>
      <xdr:row>123</xdr:row>
      <xdr:rowOff>133350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47624</xdr:colOff>
      <xdr:row>125</xdr:row>
      <xdr:rowOff>38100</xdr:rowOff>
    </xdr:from>
    <xdr:to>
      <xdr:col>11</xdr:col>
      <xdr:colOff>914399</xdr:colOff>
      <xdr:row>143</xdr:row>
      <xdr:rowOff>180975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144</xdr:row>
      <xdr:rowOff>28573</xdr:rowOff>
    </xdr:from>
    <xdr:to>
      <xdr:col>11</xdr:col>
      <xdr:colOff>904874</xdr:colOff>
      <xdr:row>162</xdr:row>
      <xdr:rowOff>171449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18594</xdr:colOff>
      <xdr:row>163</xdr:row>
      <xdr:rowOff>36738</xdr:rowOff>
    </xdr:from>
    <xdr:to>
      <xdr:col>11</xdr:col>
      <xdr:colOff>914399</xdr:colOff>
      <xdr:row>179</xdr:row>
      <xdr:rowOff>142875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11</xdr:col>
      <xdr:colOff>19050</xdr:colOff>
      <xdr:row>1</xdr:row>
      <xdr:rowOff>9525</xdr:rowOff>
    </xdr:from>
    <xdr:to>
      <xdr:col>11</xdr:col>
      <xdr:colOff>965797</xdr:colOff>
      <xdr:row>2</xdr:row>
      <xdr:rowOff>400050</xdr:rowOff>
    </xdr:to>
    <xdr:pic>
      <xdr:nvPicPr>
        <xdr:cNvPr id="15" name="Picture 14" descr="Logo International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010525" y="133350"/>
          <a:ext cx="946747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bccompanylimited.com" TargetMode="External"/><Relationship Id="rId1" Type="http://schemas.openxmlformats.org/officeDocument/2006/relationships/hyperlink" Target="http://www.exceldatapro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opLeftCell="A140" workbookViewId="0">
      <selection activeCell="C154" sqref="C154"/>
    </sheetView>
  </sheetViews>
  <sheetFormatPr defaultColWidth="8.7109375" defaultRowHeight="18.75"/>
  <cols>
    <col min="1" max="1" width="1.5703125" style="1" customWidth="1"/>
    <col min="2" max="2" width="27.140625" style="1" customWidth="1"/>
    <col min="3" max="3" width="13" style="1" bestFit="1" customWidth="1"/>
    <col min="4" max="5" width="12.7109375" style="1" bestFit="1" customWidth="1"/>
    <col min="6" max="6" width="1.5703125" style="1" customWidth="1"/>
    <col min="7" max="8" width="12.7109375" style="1" bestFit="1" customWidth="1"/>
    <col min="9" max="9" width="14.28515625" style="1" bestFit="1" customWidth="1"/>
    <col min="10" max="10" width="1.5703125" style="1" customWidth="1"/>
    <col min="11" max="11" width="12.7109375" style="1" bestFit="1" customWidth="1"/>
    <col min="12" max="13" width="14.28515625" style="1" bestFit="1" customWidth="1"/>
    <col min="14" max="14" width="1.5703125" style="1" customWidth="1"/>
    <col min="15" max="16384" width="8.7109375" style="1"/>
  </cols>
  <sheetData>
    <row r="1" spans="1:14" ht="9.9499999999999993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8" thickTop="1" thickBot="1">
      <c r="A2" s="2"/>
      <c r="B2" s="100" t="s">
        <v>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99"/>
      <c r="N2" s="2"/>
    </row>
    <row r="3" spans="1:14" ht="27" customHeight="1" thickTop="1" thickBot="1">
      <c r="A3" s="2"/>
      <c r="B3" s="101" t="s">
        <v>37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99"/>
      <c r="N3" s="2"/>
    </row>
    <row r="4" spans="1:14" ht="9.94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thickTop="1" thickBot="1">
      <c r="A5" s="2"/>
      <c r="B5" s="96" t="s">
        <v>9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2"/>
    </row>
    <row r="6" spans="1:14" ht="24" thickTop="1" thickBot="1">
      <c r="A6" s="2"/>
      <c r="B6" s="96" t="s">
        <v>10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2"/>
    </row>
    <row r="7" spans="1:14" ht="27.75" thickTop="1" thickBot="1">
      <c r="A7" s="2"/>
      <c r="B7" s="102" t="s">
        <v>11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2"/>
    </row>
    <row r="8" spans="1:14" ht="9.9499999999999993" customHeight="1" thickTop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7" thickTop="1" thickBot="1">
      <c r="A9" s="2"/>
      <c r="B9" s="13" t="s">
        <v>3</v>
      </c>
      <c r="C9" s="14">
        <v>43831</v>
      </c>
      <c r="D9" s="110"/>
      <c r="E9" s="111"/>
      <c r="F9" s="111"/>
      <c r="G9" s="111"/>
      <c r="H9" s="111"/>
      <c r="I9" s="111"/>
      <c r="J9" s="111"/>
      <c r="K9" s="111"/>
      <c r="L9" s="111"/>
      <c r="M9" s="112"/>
      <c r="N9" s="2"/>
    </row>
    <row r="10" spans="1:14" ht="27" thickTop="1" thickBot="1">
      <c r="A10" s="2"/>
      <c r="B10" s="113" t="s">
        <v>34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2"/>
    </row>
    <row r="11" spans="1:14" ht="20.25" thickTop="1" thickBot="1">
      <c r="A11" s="2"/>
      <c r="B11" s="121" t="s">
        <v>35</v>
      </c>
      <c r="C11" s="109" t="s">
        <v>5</v>
      </c>
      <c r="D11" s="109"/>
      <c r="E11" s="109"/>
      <c r="F11" s="66"/>
      <c r="G11" s="109" t="s">
        <v>6</v>
      </c>
      <c r="H11" s="109"/>
      <c r="I11" s="109"/>
      <c r="J11" s="64"/>
      <c r="K11" s="109" t="s">
        <v>7</v>
      </c>
      <c r="L11" s="109"/>
      <c r="M11" s="109"/>
      <c r="N11" s="2"/>
    </row>
    <row r="12" spans="1:14" ht="20.25" thickTop="1" thickBot="1">
      <c r="A12" s="2"/>
      <c r="B12" s="122"/>
      <c r="C12" s="26" t="s">
        <v>0</v>
      </c>
      <c r="D12" s="26" t="s">
        <v>1</v>
      </c>
      <c r="E12" s="26" t="s">
        <v>2</v>
      </c>
      <c r="F12" s="67"/>
      <c r="G12" s="3" t="str">
        <f>$C$12</f>
        <v>Product 1</v>
      </c>
      <c r="H12" s="3" t="str">
        <f>$D$12</f>
        <v>Product 2</v>
      </c>
      <c r="I12" s="3" t="str">
        <f>$E$12</f>
        <v>Product 3</v>
      </c>
      <c r="J12" s="65"/>
      <c r="K12" s="3" t="str">
        <f>$C$12</f>
        <v>Product 1</v>
      </c>
      <c r="L12" s="3" t="str">
        <f>$D$12</f>
        <v>Product 2</v>
      </c>
      <c r="M12" s="3" t="str">
        <f>$E$12</f>
        <v>Product 3</v>
      </c>
      <c r="N12" s="2"/>
    </row>
    <row r="13" spans="1:14" ht="20.25" thickTop="1" thickBot="1">
      <c r="A13" s="2"/>
      <c r="B13" s="3" t="s">
        <v>29</v>
      </c>
      <c r="C13" s="88">
        <f>IF(SUM(C14:C25)=0, "", SUM(C14:C25))</f>
        <v>19650</v>
      </c>
      <c r="D13" s="88">
        <f t="shared" ref="D13:E13" si="0">IF(SUM(D14:D25)=0, "", SUM(D14:D25))</f>
        <v>31320</v>
      </c>
      <c r="E13" s="88">
        <f t="shared" si="0"/>
        <v>15120</v>
      </c>
      <c r="F13" s="67"/>
      <c r="G13" s="88">
        <f>IF(SUM(G14:G25)=0, "", SUM(G14:G25))</f>
        <v>23250</v>
      </c>
      <c r="H13" s="88">
        <f t="shared" ref="H13" si="1">IF(SUM(H14:H25)=0, "", SUM(H14:H25))</f>
        <v>34200</v>
      </c>
      <c r="I13" s="88">
        <f t="shared" ref="I13" si="2">IF(SUM(I14:I25)=0, "", SUM(I14:I25))</f>
        <v>18000</v>
      </c>
      <c r="J13" s="65"/>
      <c r="K13" s="88">
        <f>IF(SUM(K14:K25)=0, "", SUM(K14:K25))</f>
        <v>26850</v>
      </c>
      <c r="L13" s="88">
        <f t="shared" ref="L13" si="3">IF(SUM(L14:L25)=0, "", SUM(L14:L25))</f>
        <v>37080</v>
      </c>
      <c r="M13" s="88">
        <f t="shared" ref="M13" si="4">IF(SUM(M14:M25)=0, "", SUM(M14:M25))</f>
        <v>20880</v>
      </c>
      <c r="N13" s="2"/>
    </row>
    <row r="14" spans="1:14" ht="20.25" thickTop="1" thickBot="1">
      <c r="A14" s="2"/>
      <c r="B14" s="5">
        <f>$C$9</f>
        <v>43831</v>
      </c>
      <c r="C14" s="45">
        <v>1500</v>
      </c>
      <c r="D14" s="45">
        <v>2500</v>
      </c>
      <c r="E14" s="45">
        <v>1150</v>
      </c>
      <c r="F14" s="67"/>
      <c r="G14" s="45">
        <v>1800</v>
      </c>
      <c r="H14" s="45">
        <v>2740</v>
      </c>
      <c r="I14" s="45">
        <v>1390</v>
      </c>
      <c r="J14" s="65"/>
      <c r="K14" s="45">
        <v>2100</v>
      </c>
      <c r="L14" s="45">
        <v>2980</v>
      </c>
      <c r="M14" s="45">
        <v>1630</v>
      </c>
      <c r="N14" s="2"/>
    </row>
    <row r="15" spans="1:14" ht="20.25" thickTop="1" thickBot="1">
      <c r="A15" s="2"/>
      <c r="B15" s="4">
        <f t="shared" ref="B15:B25" si="5">EDATE(B14, 1)</f>
        <v>43862</v>
      </c>
      <c r="C15" s="45">
        <v>1525</v>
      </c>
      <c r="D15" s="45">
        <v>2520</v>
      </c>
      <c r="E15" s="45">
        <v>1170</v>
      </c>
      <c r="F15" s="67"/>
      <c r="G15" s="45">
        <v>1825</v>
      </c>
      <c r="H15" s="45">
        <v>2760</v>
      </c>
      <c r="I15" s="45">
        <v>1410</v>
      </c>
      <c r="J15" s="65"/>
      <c r="K15" s="45">
        <v>2125</v>
      </c>
      <c r="L15" s="45">
        <v>3000</v>
      </c>
      <c r="M15" s="45">
        <v>1650</v>
      </c>
      <c r="N15" s="2"/>
    </row>
    <row r="16" spans="1:14" ht="20.25" thickTop="1" thickBot="1">
      <c r="A16" s="2"/>
      <c r="B16" s="4">
        <f t="shared" si="5"/>
        <v>43891</v>
      </c>
      <c r="C16" s="45">
        <v>1550</v>
      </c>
      <c r="D16" s="45">
        <v>2540</v>
      </c>
      <c r="E16" s="45">
        <v>1190</v>
      </c>
      <c r="F16" s="67"/>
      <c r="G16" s="45">
        <v>1850</v>
      </c>
      <c r="H16" s="45">
        <v>2780</v>
      </c>
      <c r="I16" s="45">
        <v>1430</v>
      </c>
      <c r="J16" s="65"/>
      <c r="K16" s="45">
        <v>2150</v>
      </c>
      <c r="L16" s="45">
        <v>3020</v>
      </c>
      <c r="M16" s="45">
        <v>1670</v>
      </c>
      <c r="N16" s="2"/>
    </row>
    <row r="17" spans="1:14" ht="20.25" thickTop="1" thickBot="1">
      <c r="A17" s="2"/>
      <c r="B17" s="4">
        <f t="shared" si="5"/>
        <v>43922</v>
      </c>
      <c r="C17" s="45">
        <v>1575</v>
      </c>
      <c r="D17" s="45">
        <v>2560</v>
      </c>
      <c r="E17" s="45">
        <v>1210</v>
      </c>
      <c r="F17" s="67"/>
      <c r="G17" s="45">
        <v>1875</v>
      </c>
      <c r="H17" s="45">
        <v>2800</v>
      </c>
      <c r="I17" s="45">
        <v>1450</v>
      </c>
      <c r="J17" s="65"/>
      <c r="K17" s="45">
        <v>2175</v>
      </c>
      <c r="L17" s="45">
        <v>3040</v>
      </c>
      <c r="M17" s="45">
        <v>1690</v>
      </c>
      <c r="N17" s="2"/>
    </row>
    <row r="18" spans="1:14" ht="20.25" thickTop="1" thickBot="1">
      <c r="A18" s="2"/>
      <c r="B18" s="4">
        <f t="shared" si="5"/>
        <v>43952</v>
      </c>
      <c r="C18" s="45">
        <v>1600</v>
      </c>
      <c r="D18" s="45">
        <v>2580</v>
      </c>
      <c r="E18" s="45">
        <v>1230</v>
      </c>
      <c r="F18" s="67"/>
      <c r="G18" s="45">
        <v>1900</v>
      </c>
      <c r="H18" s="45">
        <v>2820</v>
      </c>
      <c r="I18" s="45">
        <v>1470</v>
      </c>
      <c r="J18" s="65"/>
      <c r="K18" s="45">
        <v>2200</v>
      </c>
      <c r="L18" s="45">
        <v>3060</v>
      </c>
      <c r="M18" s="45">
        <v>1710</v>
      </c>
      <c r="N18" s="2"/>
    </row>
    <row r="19" spans="1:14" ht="20.25" thickTop="1" thickBot="1">
      <c r="A19" s="2"/>
      <c r="B19" s="4">
        <f t="shared" si="5"/>
        <v>43983</v>
      </c>
      <c r="C19" s="45">
        <v>1625</v>
      </c>
      <c r="D19" s="45">
        <v>2600</v>
      </c>
      <c r="E19" s="45">
        <v>1250</v>
      </c>
      <c r="F19" s="67"/>
      <c r="G19" s="45">
        <v>1925</v>
      </c>
      <c r="H19" s="45">
        <v>2840</v>
      </c>
      <c r="I19" s="45">
        <v>1490</v>
      </c>
      <c r="J19" s="65"/>
      <c r="K19" s="45">
        <v>2225</v>
      </c>
      <c r="L19" s="45">
        <v>3080</v>
      </c>
      <c r="M19" s="45">
        <v>1730</v>
      </c>
      <c r="N19" s="2"/>
    </row>
    <row r="20" spans="1:14" ht="20.25" thickTop="1" thickBot="1">
      <c r="A20" s="2"/>
      <c r="B20" s="4">
        <f t="shared" si="5"/>
        <v>44013</v>
      </c>
      <c r="C20" s="45">
        <v>1650</v>
      </c>
      <c r="D20" s="45">
        <v>2620</v>
      </c>
      <c r="E20" s="45">
        <v>1270</v>
      </c>
      <c r="F20" s="67"/>
      <c r="G20" s="45">
        <v>1950</v>
      </c>
      <c r="H20" s="45">
        <v>2860</v>
      </c>
      <c r="I20" s="45">
        <v>1510</v>
      </c>
      <c r="J20" s="65"/>
      <c r="K20" s="45">
        <v>2250</v>
      </c>
      <c r="L20" s="45">
        <v>3100</v>
      </c>
      <c r="M20" s="45">
        <v>1750</v>
      </c>
      <c r="N20" s="2"/>
    </row>
    <row r="21" spans="1:14" ht="20.25" thickTop="1" thickBot="1">
      <c r="A21" s="2"/>
      <c r="B21" s="4">
        <f t="shared" si="5"/>
        <v>44044</v>
      </c>
      <c r="C21" s="45">
        <v>1675</v>
      </c>
      <c r="D21" s="45">
        <v>2640</v>
      </c>
      <c r="E21" s="45">
        <v>1290</v>
      </c>
      <c r="F21" s="67"/>
      <c r="G21" s="45">
        <v>1975</v>
      </c>
      <c r="H21" s="45">
        <v>2880</v>
      </c>
      <c r="I21" s="45">
        <v>1530</v>
      </c>
      <c r="J21" s="65"/>
      <c r="K21" s="45">
        <v>2275</v>
      </c>
      <c r="L21" s="45">
        <v>3120</v>
      </c>
      <c r="M21" s="45">
        <v>1770</v>
      </c>
      <c r="N21" s="2"/>
    </row>
    <row r="22" spans="1:14" ht="20.25" thickTop="1" thickBot="1">
      <c r="A22" s="2"/>
      <c r="B22" s="4">
        <f t="shared" si="5"/>
        <v>44075</v>
      </c>
      <c r="C22" s="45">
        <v>1700</v>
      </c>
      <c r="D22" s="45">
        <v>2660</v>
      </c>
      <c r="E22" s="45">
        <v>1310</v>
      </c>
      <c r="F22" s="67"/>
      <c r="G22" s="45">
        <v>2000</v>
      </c>
      <c r="H22" s="45">
        <v>2900</v>
      </c>
      <c r="I22" s="45">
        <v>1550</v>
      </c>
      <c r="J22" s="65"/>
      <c r="K22" s="45">
        <v>2300</v>
      </c>
      <c r="L22" s="45">
        <v>3140</v>
      </c>
      <c r="M22" s="45">
        <v>1790</v>
      </c>
      <c r="N22" s="2"/>
    </row>
    <row r="23" spans="1:14" ht="20.25" thickTop="1" thickBot="1">
      <c r="A23" s="2"/>
      <c r="B23" s="4">
        <f t="shared" si="5"/>
        <v>44105</v>
      </c>
      <c r="C23" s="45">
        <v>1725</v>
      </c>
      <c r="D23" s="45">
        <v>2680</v>
      </c>
      <c r="E23" s="45">
        <v>1330</v>
      </c>
      <c r="F23" s="67"/>
      <c r="G23" s="45">
        <v>2025</v>
      </c>
      <c r="H23" s="45">
        <v>2920</v>
      </c>
      <c r="I23" s="45">
        <v>1570</v>
      </c>
      <c r="J23" s="65"/>
      <c r="K23" s="45">
        <v>2325</v>
      </c>
      <c r="L23" s="45">
        <v>3160</v>
      </c>
      <c r="M23" s="45">
        <v>1810</v>
      </c>
      <c r="N23" s="2"/>
    </row>
    <row r="24" spans="1:14" ht="20.25" thickTop="1" thickBot="1">
      <c r="A24" s="2"/>
      <c r="B24" s="4">
        <f t="shared" si="5"/>
        <v>44136</v>
      </c>
      <c r="C24" s="45">
        <v>1750</v>
      </c>
      <c r="D24" s="45">
        <v>2700</v>
      </c>
      <c r="E24" s="45">
        <v>1350</v>
      </c>
      <c r="F24" s="67"/>
      <c r="G24" s="45">
        <v>2050</v>
      </c>
      <c r="H24" s="45">
        <v>2940</v>
      </c>
      <c r="I24" s="45">
        <v>1590</v>
      </c>
      <c r="J24" s="65"/>
      <c r="K24" s="45">
        <v>2350</v>
      </c>
      <c r="L24" s="45">
        <v>3180</v>
      </c>
      <c r="M24" s="45">
        <v>1830</v>
      </c>
      <c r="N24" s="2"/>
    </row>
    <row r="25" spans="1:14" ht="20.25" thickTop="1" thickBot="1">
      <c r="A25" s="2"/>
      <c r="B25" s="69">
        <f t="shared" si="5"/>
        <v>44166</v>
      </c>
      <c r="C25" s="71">
        <v>1775</v>
      </c>
      <c r="D25" s="71">
        <v>2720</v>
      </c>
      <c r="E25" s="71">
        <v>1370</v>
      </c>
      <c r="F25" s="67"/>
      <c r="G25" s="71">
        <v>2075</v>
      </c>
      <c r="H25" s="71">
        <v>2960</v>
      </c>
      <c r="I25" s="71">
        <v>1610</v>
      </c>
      <c r="J25" s="65"/>
      <c r="K25" s="71">
        <v>2375</v>
      </c>
      <c r="L25" s="71">
        <v>3200</v>
      </c>
      <c r="M25" s="71">
        <v>1850</v>
      </c>
      <c r="N25" s="2"/>
    </row>
    <row r="26" spans="1:14" ht="27" thickTop="1" thickBot="1">
      <c r="A26" s="2"/>
      <c r="B26" s="116" t="s">
        <v>36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2"/>
    </row>
    <row r="27" spans="1:14" ht="20.25" thickTop="1" thickBot="1">
      <c r="A27" s="2"/>
      <c r="B27" s="120" t="s">
        <v>12</v>
      </c>
      <c r="C27" s="105" t="s">
        <v>5</v>
      </c>
      <c r="D27" s="106"/>
      <c r="E27" s="107"/>
      <c r="F27" s="67"/>
      <c r="G27" s="108" t="s">
        <v>6</v>
      </c>
      <c r="H27" s="108"/>
      <c r="I27" s="108"/>
      <c r="J27" s="119"/>
      <c r="K27" s="108" t="s">
        <v>7</v>
      </c>
      <c r="L27" s="108"/>
      <c r="M27" s="108"/>
      <c r="N27" s="2"/>
    </row>
    <row r="28" spans="1:14" ht="20.25" thickTop="1" thickBot="1">
      <c r="A28" s="2"/>
      <c r="B28" s="108"/>
      <c r="C28" s="3" t="str">
        <f>$C$12</f>
        <v>Product 1</v>
      </c>
      <c r="D28" s="3" t="str">
        <f>$D$12</f>
        <v>Product 2</v>
      </c>
      <c r="E28" s="3" t="str">
        <f>$E$12</f>
        <v>Product 3</v>
      </c>
      <c r="F28" s="67"/>
      <c r="G28" s="3" t="str">
        <f>$C$12</f>
        <v>Product 1</v>
      </c>
      <c r="H28" s="3" t="str">
        <f>$D$12</f>
        <v>Product 2</v>
      </c>
      <c r="I28" s="3" t="str">
        <f>$E$12</f>
        <v>Product 3</v>
      </c>
      <c r="J28" s="119"/>
      <c r="K28" s="3" t="str">
        <f>$C$12</f>
        <v>Product 1</v>
      </c>
      <c r="L28" s="3" t="str">
        <f>$D$12</f>
        <v>Product 2</v>
      </c>
      <c r="M28" s="3" t="str">
        <f>$E$12</f>
        <v>Product 3</v>
      </c>
      <c r="N28" s="2"/>
    </row>
    <row r="29" spans="1:14" ht="20.25" thickTop="1" thickBot="1">
      <c r="A29" s="2"/>
      <c r="B29" s="3" t="s">
        <v>30</v>
      </c>
      <c r="C29" s="11">
        <f>IF(AVERAGE(C30:C41)=0, "", AVERAGE(C30:C41))</f>
        <v>29.990000000000006</v>
      </c>
      <c r="D29" s="11">
        <f>IF(AVERAGE(D30:D41)=0, "", AVERAGE(D30:D41))</f>
        <v>24.990000000000006</v>
      </c>
      <c r="E29" s="11">
        <f>IF(AVERAGE(E30:E41)=0, "", AVERAGE(E30:E41))</f>
        <v>59.99</v>
      </c>
      <c r="F29" s="67"/>
      <c r="G29" s="11">
        <f>IF(AVERAGE(G30:G41)=0, "", AVERAGE(G30:G41))</f>
        <v>31.990000000000006</v>
      </c>
      <c r="H29" s="11">
        <f t="shared" ref="H29:I29" si="6">IF(AVERAGE(H30:H41)=0, "", AVERAGE(H30:H41))</f>
        <v>26.990000000000006</v>
      </c>
      <c r="I29" s="11">
        <f t="shared" si="6"/>
        <v>64.990000000000009</v>
      </c>
      <c r="J29" s="119"/>
      <c r="K29" s="11">
        <f t="shared" ref="K29:M29" si="7">IF(AVERAGE(K30:K41)=0, "", AVERAGE(K30:K41))</f>
        <v>33.99</v>
      </c>
      <c r="L29" s="11">
        <f t="shared" si="7"/>
        <v>28.990000000000006</v>
      </c>
      <c r="M29" s="11">
        <f t="shared" si="7"/>
        <v>69.990000000000009</v>
      </c>
      <c r="N29" s="2"/>
    </row>
    <row r="30" spans="1:14" ht="20.25" thickTop="1" thickBot="1">
      <c r="A30" s="2"/>
      <c r="B30" s="5">
        <f>$C$9</f>
        <v>43831</v>
      </c>
      <c r="C30" s="10">
        <v>29.99</v>
      </c>
      <c r="D30" s="10">
        <v>24.99</v>
      </c>
      <c r="E30" s="10">
        <v>59.99</v>
      </c>
      <c r="F30" s="67"/>
      <c r="G30" s="10">
        <v>31.99</v>
      </c>
      <c r="H30" s="10">
        <v>26.99</v>
      </c>
      <c r="I30" s="10">
        <v>64.990000000000009</v>
      </c>
      <c r="J30" s="119"/>
      <c r="K30" s="10">
        <v>33.989999999999995</v>
      </c>
      <c r="L30" s="10">
        <v>28.99</v>
      </c>
      <c r="M30" s="10">
        <v>69.990000000000009</v>
      </c>
      <c r="N30" s="2"/>
    </row>
    <row r="31" spans="1:14" ht="20.25" thickTop="1" thickBot="1">
      <c r="A31" s="2"/>
      <c r="B31" s="4">
        <f t="shared" ref="B31:B41" si="8">EDATE(B30, 1)</f>
        <v>43862</v>
      </c>
      <c r="C31" s="10">
        <v>29.99</v>
      </c>
      <c r="D31" s="10">
        <v>24.99</v>
      </c>
      <c r="E31" s="10">
        <v>59.99</v>
      </c>
      <c r="F31" s="67"/>
      <c r="G31" s="10">
        <v>31.99</v>
      </c>
      <c r="H31" s="10">
        <v>26.99</v>
      </c>
      <c r="I31" s="10">
        <v>64.990000000000009</v>
      </c>
      <c r="J31" s="119"/>
      <c r="K31" s="10">
        <v>33.989999999999995</v>
      </c>
      <c r="L31" s="10">
        <v>28.99</v>
      </c>
      <c r="M31" s="10">
        <v>69.990000000000009</v>
      </c>
      <c r="N31" s="2"/>
    </row>
    <row r="32" spans="1:14" ht="20.25" thickTop="1" thickBot="1">
      <c r="A32" s="2"/>
      <c r="B32" s="4">
        <f t="shared" si="8"/>
        <v>43891</v>
      </c>
      <c r="C32" s="10">
        <v>29.99</v>
      </c>
      <c r="D32" s="10">
        <v>24.99</v>
      </c>
      <c r="E32" s="10">
        <v>59.99</v>
      </c>
      <c r="F32" s="67"/>
      <c r="G32" s="10">
        <v>31.99</v>
      </c>
      <c r="H32" s="10">
        <v>26.99</v>
      </c>
      <c r="I32" s="10">
        <v>64.990000000000009</v>
      </c>
      <c r="J32" s="119"/>
      <c r="K32" s="10">
        <v>33.989999999999995</v>
      </c>
      <c r="L32" s="10">
        <v>28.99</v>
      </c>
      <c r="M32" s="10">
        <v>69.990000000000009</v>
      </c>
      <c r="N32" s="2"/>
    </row>
    <row r="33" spans="1:14" ht="20.25" thickTop="1" thickBot="1">
      <c r="A33" s="2"/>
      <c r="B33" s="4">
        <f t="shared" si="8"/>
        <v>43922</v>
      </c>
      <c r="C33" s="10">
        <v>29.99</v>
      </c>
      <c r="D33" s="10">
        <v>24.99</v>
      </c>
      <c r="E33" s="10">
        <v>59.99</v>
      </c>
      <c r="F33" s="67"/>
      <c r="G33" s="10">
        <v>31.99</v>
      </c>
      <c r="H33" s="10">
        <v>26.99</v>
      </c>
      <c r="I33" s="10">
        <v>64.990000000000009</v>
      </c>
      <c r="J33" s="119"/>
      <c r="K33" s="10">
        <v>33.989999999999995</v>
      </c>
      <c r="L33" s="10">
        <v>28.99</v>
      </c>
      <c r="M33" s="10">
        <v>69.990000000000009</v>
      </c>
      <c r="N33" s="2"/>
    </row>
    <row r="34" spans="1:14" ht="20.25" thickTop="1" thickBot="1">
      <c r="A34" s="2"/>
      <c r="B34" s="4">
        <f t="shared" si="8"/>
        <v>43952</v>
      </c>
      <c r="C34" s="10">
        <v>29.99</v>
      </c>
      <c r="D34" s="10">
        <v>24.99</v>
      </c>
      <c r="E34" s="10">
        <v>59.99</v>
      </c>
      <c r="F34" s="67"/>
      <c r="G34" s="10">
        <v>31.99</v>
      </c>
      <c r="H34" s="10">
        <v>26.99</v>
      </c>
      <c r="I34" s="10">
        <v>64.990000000000009</v>
      </c>
      <c r="J34" s="119"/>
      <c r="K34" s="10">
        <v>33.989999999999995</v>
      </c>
      <c r="L34" s="10">
        <v>28.99</v>
      </c>
      <c r="M34" s="10">
        <v>69.990000000000009</v>
      </c>
      <c r="N34" s="2"/>
    </row>
    <row r="35" spans="1:14" ht="20.25" thickTop="1" thickBot="1">
      <c r="A35" s="2"/>
      <c r="B35" s="4">
        <f t="shared" si="8"/>
        <v>43983</v>
      </c>
      <c r="C35" s="10">
        <v>29.99</v>
      </c>
      <c r="D35" s="10">
        <v>24.99</v>
      </c>
      <c r="E35" s="10">
        <v>59.99</v>
      </c>
      <c r="F35" s="67"/>
      <c r="G35" s="10">
        <v>31.99</v>
      </c>
      <c r="H35" s="10">
        <v>26.99</v>
      </c>
      <c r="I35" s="10">
        <v>64.990000000000009</v>
      </c>
      <c r="J35" s="119"/>
      <c r="K35" s="10">
        <v>33.989999999999995</v>
      </c>
      <c r="L35" s="10">
        <v>28.99</v>
      </c>
      <c r="M35" s="10">
        <v>69.990000000000009</v>
      </c>
      <c r="N35" s="2"/>
    </row>
    <row r="36" spans="1:14" ht="20.25" thickTop="1" thickBot="1">
      <c r="A36" s="2"/>
      <c r="B36" s="4">
        <f t="shared" si="8"/>
        <v>44013</v>
      </c>
      <c r="C36" s="10">
        <v>29.99</v>
      </c>
      <c r="D36" s="10">
        <v>24.99</v>
      </c>
      <c r="E36" s="10">
        <v>59.99</v>
      </c>
      <c r="F36" s="67"/>
      <c r="G36" s="10">
        <v>31.99</v>
      </c>
      <c r="H36" s="10">
        <v>26.99</v>
      </c>
      <c r="I36" s="10">
        <v>64.990000000000009</v>
      </c>
      <c r="J36" s="119"/>
      <c r="K36" s="10">
        <v>33.989999999999995</v>
      </c>
      <c r="L36" s="10">
        <v>28.99</v>
      </c>
      <c r="M36" s="10">
        <v>69.990000000000009</v>
      </c>
      <c r="N36" s="2"/>
    </row>
    <row r="37" spans="1:14" ht="20.25" thickTop="1" thickBot="1">
      <c r="A37" s="2"/>
      <c r="B37" s="4">
        <f t="shared" si="8"/>
        <v>44044</v>
      </c>
      <c r="C37" s="10">
        <v>29.99</v>
      </c>
      <c r="D37" s="10">
        <v>24.99</v>
      </c>
      <c r="E37" s="10">
        <v>59.99</v>
      </c>
      <c r="F37" s="67"/>
      <c r="G37" s="10">
        <v>31.99</v>
      </c>
      <c r="H37" s="10">
        <v>26.99</v>
      </c>
      <c r="I37" s="10">
        <v>64.990000000000009</v>
      </c>
      <c r="J37" s="119"/>
      <c r="K37" s="10">
        <v>33.989999999999995</v>
      </c>
      <c r="L37" s="10">
        <v>28.99</v>
      </c>
      <c r="M37" s="10">
        <v>69.990000000000009</v>
      </c>
      <c r="N37" s="2"/>
    </row>
    <row r="38" spans="1:14" ht="20.25" thickTop="1" thickBot="1">
      <c r="A38" s="2"/>
      <c r="B38" s="4">
        <f t="shared" si="8"/>
        <v>44075</v>
      </c>
      <c r="C38" s="10">
        <v>29.99</v>
      </c>
      <c r="D38" s="10">
        <v>24.99</v>
      </c>
      <c r="E38" s="10">
        <v>59.99</v>
      </c>
      <c r="F38" s="67"/>
      <c r="G38" s="10">
        <v>31.99</v>
      </c>
      <c r="H38" s="10">
        <v>26.99</v>
      </c>
      <c r="I38" s="10">
        <v>64.990000000000009</v>
      </c>
      <c r="J38" s="119"/>
      <c r="K38" s="10">
        <v>33.989999999999995</v>
      </c>
      <c r="L38" s="10">
        <v>28.99</v>
      </c>
      <c r="M38" s="10">
        <v>69.990000000000009</v>
      </c>
      <c r="N38" s="2"/>
    </row>
    <row r="39" spans="1:14" ht="20.25" thickTop="1" thickBot="1">
      <c r="A39" s="2"/>
      <c r="B39" s="4">
        <f t="shared" si="8"/>
        <v>44105</v>
      </c>
      <c r="C39" s="10">
        <v>29.99</v>
      </c>
      <c r="D39" s="10">
        <v>24.99</v>
      </c>
      <c r="E39" s="10">
        <v>59.99</v>
      </c>
      <c r="F39" s="67"/>
      <c r="G39" s="10">
        <v>31.99</v>
      </c>
      <c r="H39" s="10">
        <v>26.99</v>
      </c>
      <c r="I39" s="10">
        <v>64.990000000000009</v>
      </c>
      <c r="J39" s="119"/>
      <c r="K39" s="10">
        <v>33.989999999999995</v>
      </c>
      <c r="L39" s="10">
        <v>28.99</v>
      </c>
      <c r="M39" s="10">
        <v>69.990000000000009</v>
      </c>
      <c r="N39" s="2"/>
    </row>
    <row r="40" spans="1:14" ht="20.25" thickTop="1" thickBot="1">
      <c r="A40" s="2"/>
      <c r="B40" s="4">
        <f t="shared" si="8"/>
        <v>44136</v>
      </c>
      <c r="C40" s="10">
        <v>29.99</v>
      </c>
      <c r="D40" s="10">
        <v>24.99</v>
      </c>
      <c r="E40" s="10">
        <v>59.99</v>
      </c>
      <c r="F40" s="67"/>
      <c r="G40" s="10">
        <v>31.99</v>
      </c>
      <c r="H40" s="10">
        <v>26.99</v>
      </c>
      <c r="I40" s="10">
        <v>64.990000000000009</v>
      </c>
      <c r="J40" s="119"/>
      <c r="K40" s="10">
        <v>33.989999999999995</v>
      </c>
      <c r="L40" s="10">
        <v>28.99</v>
      </c>
      <c r="M40" s="10">
        <v>69.990000000000009</v>
      </c>
      <c r="N40" s="2"/>
    </row>
    <row r="41" spans="1:14" ht="20.25" thickTop="1" thickBot="1">
      <c r="A41" s="2"/>
      <c r="B41" s="69">
        <f t="shared" si="8"/>
        <v>44166</v>
      </c>
      <c r="C41" s="70">
        <v>29.99</v>
      </c>
      <c r="D41" s="70">
        <v>24.99</v>
      </c>
      <c r="E41" s="70">
        <v>59.99</v>
      </c>
      <c r="F41" s="67"/>
      <c r="G41" s="70">
        <v>31.99</v>
      </c>
      <c r="H41" s="70">
        <v>26.99</v>
      </c>
      <c r="I41" s="70">
        <v>64.990000000000009</v>
      </c>
      <c r="J41" s="119"/>
      <c r="K41" s="70">
        <v>33.989999999999995</v>
      </c>
      <c r="L41" s="70">
        <v>28.99</v>
      </c>
      <c r="M41" s="70">
        <v>69.990000000000009</v>
      </c>
      <c r="N41" s="2"/>
    </row>
    <row r="42" spans="1:14" ht="27" thickTop="1" thickBot="1">
      <c r="A42" s="2"/>
      <c r="B42" s="113" t="s">
        <v>13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  <c r="N42" s="2"/>
    </row>
    <row r="43" spans="1:14" ht="36" customHeight="1" thickTop="1" thickBot="1">
      <c r="A43" s="2"/>
      <c r="B43" s="123" t="s">
        <v>13</v>
      </c>
      <c r="C43" s="108" t="s">
        <v>5</v>
      </c>
      <c r="D43" s="108"/>
      <c r="E43" s="108"/>
      <c r="F43" s="67"/>
      <c r="G43" s="108" t="s">
        <v>6</v>
      </c>
      <c r="H43" s="108"/>
      <c r="I43" s="108"/>
      <c r="J43" s="119"/>
      <c r="K43" s="108" t="s">
        <v>7</v>
      </c>
      <c r="L43" s="108"/>
      <c r="M43" s="108"/>
      <c r="N43" s="2"/>
    </row>
    <row r="44" spans="1:14" ht="20.25" thickTop="1" thickBot="1">
      <c r="A44" s="2"/>
      <c r="B44" s="124"/>
      <c r="C44" s="3" t="str">
        <f>$C$12</f>
        <v>Product 1</v>
      </c>
      <c r="D44" s="3" t="str">
        <f>$D$12</f>
        <v>Product 2</v>
      </c>
      <c r="E44" s="3" t="str">
        <f>$E$12</f>
        <v>Product 3</v>
      </c>
      <c r="F44" s="67"/>
      <c r="G44" s="3" t="str">
        <f>$C$12</f>
        <v>Product 1</v>
      </c>
      <c r="H44" s="3" t="str">
        <f>$D$12</f>
        <v>Product 2</v>
      </c>
      <c r="I44" s="3" t="str">
        <f>$E$12</f>
        <v>Product 3</v>
      </c>
      <c r="J44" s="119"/>
      <c r="K44" s="3" t="str">
        <f>$C$12</f>
        <v>Product 1</v>
      </c>
      <c r="L44" s="3" t="str">
        <f>$D$12</f>
        <v>Product 2</v>
      </c>
      <c r="M44" s="3" t="str">
        <f>$E$12</f>
        <v>Product 3</v>
      </c>
      <c r="N44" s="2"/>
    </row>
    <row r="45" spans="1:14" ht="20.25" thickTop="1" thickBot="1">
      <c r="A45" s="2"/>
      <c r="B45" s="6" t="s">
        <v>30</v>
      </c>
      <c r="C45" s="7">
        <f>IFERROR(IF(AVERAGE(C46:C57)=0, "", AVERAGE(C46:C57)), "")</f>
        <v>1.4136084279416721E-2</v>
      </c>
      <c r="D45" s="7">
        <f>IFERROR(IF(AVERAGE(D46:D57)=0, "", AVERAGE(D46:D57)), "")</f>
        <v>7.0554588075344288E-3</v>
      </c>
      <c r="E45" s="7">
        <f>IFERROR(IF(AVERAGE(E46:E57)=0, "", AVERAGE(E46:E57)), "")</f>
        <v>1.4704385349144256E-2</v>
      </c>
      <c r="F45" s="67"/>
      <c r="G45" s="7">
        <f>IFERROR(IF(AVERAGE(G46:G57)=0, "", AVERAGE(G46:G57)), "")</f>
        <v>1.1924901269063032E-2</v>
      </c>
      <c r="H45" s="7">
        <f>IFERROR(IF(AVERAGE(H46:H57)=0, "", AVERAGE(H46:H57)), "")</f>
        <v>6.4586033377471265E-3</v>
      </c>
      <c r="I45" s="7">
        <f>IFERROR(IF(AVERAGE(I46:I57)=0, "", AVERAGE(I46:I57)), "")</f>
        <v>1.2326490747843128E-2</v>
      </c>
      <c r="J45" s="119"/>
      <c r="K45" s="7">
        <f>IFERROR(IF(AVERAGE(K46:K57)=0, "", AVERAGE(K46:K57)), "")</f>
        <v>1.0312657701594603E-2</v>
      </c>
      <c r="L45" s="7">
        <f>IFERROR(IF(AVERAGE(L46:L57)=0, "", AVERAGE(L46:L57)), "")</f>
        <v>5.9548926965419082E-3</v>
      </c>
      <c r="M45" s="7">
        <f>IFERROR(IF(AVERAGE(M46:M57)=0, "", AVERAGE(M46:M57)), "")</f>
        <v>1.0611499549717218E-2</v>
      </c>
      <c r="N45" s="2"/>
    </row>
    <row r="46" spans="1:14" ht="20.25" thickTop="1" thickBot="1">
      <c r="A46" s="2"/>
      <c r="B46" s="5">
        <f>$C$9</f>
        <v>43831</v>
      </c>
      <c r="C46" s="60">
        <v>0</v>
      </c>
      <c r="D46" s="60">
        <v>0</v>
      </c>
      <c r="E46" s="60">
        <v>0</v>
      </c>
      <c r="F46" s="67"/>
      <c r="G46" s="60">
        <v>0</v>
      </c>
      <c r="H46" s="60">
        <v>0</v>
      </c>
      <c r="I46" s="60">
        <v>0</v>
      </c>
      <c r="J46" s="119"/>
      <c r="K46" s="60">
        <v>0</v>
      </c>
      <c r="L46" s="60">
        <v>0</v>
      </c>
      <c r="M46" s="60">
        <v>0</v>
      </c>
      <c r="N46" s="2"/>
    </row>
    <row r="47" spans="1:14" ht="20.25" thickTop="1" thickBot="1">
      <c r="A47" s="2"/>
      <c r="B47" s="4">
        <f t="shared" ref="B47:B57" si="9">EDATE(B46, 1)</f>
        <v>43862</v>
      </c>
      <c r="C47" s="60">
        <f>(C15-C14)/C14</f>
        <v>1.6666666666666666E-2</v>
      </c>
      <c r="D47" s="60">
        <f>(D15-D14)/D14</f>
        <v>8.0000000000000002E-3</v>
      </c>
      <c r="E47" s="60">
        <f>(E15-E14)/E14</f>
        <v>1.7391304347826087E-2</v>
      </c>
      <c r="F47" s="67"/>
      <c r="G47" s="60">
        <f>(G15-G14)/G14</f>
        <v>1.3888888888888888E-2</v>
      </c>
      <c r="H47" s="60">
        <f>(H15-H14)/H14</f>
        <v>7.2992700729927005E-3</v>
      </c>
      <c r="I47" s="60">
        <f>(I15-I14)/I14</f>
        <v>1.4388489208633094E-2</v>
      </c>
      <c r="J47" s="119"/>
      <c r="K47" s="60">
        <f>(K15-K14)/K14</f>
        <v>1.1904761904761904E-2</v>
      </c>
      <c r="L47" s="60">
        <f>(L15-L14)/L14</f>
        <v>6.7114093959731542E-3</v>
      </c>
      <c r="M47" s="60">
        <f>(M15-M14)/M14</f>
        <v>1.2269938650306749E-2</v>
      </c>
      <c r="N47" s="2"/>
    </row>
    <row r="48" spans="1:14" ht="20.25" thickTop="1" thickBot="1">
      <c r="A48" s="2"/>
      <c r="B48" s="4">
        <f t="shared" si="9"/>
        <v>43891</v>
      </c>
      <c r="C48" s="60">
        <f t="shared" ref="C48:E48" si="10">(C16-C15)/C15</f>
        <v>1.6393442622950821E-2</v>
      </c>
      <c r="D48" s="60">
        <f t="shared" si="10"/>
        <v>7.9365079365079361E-3</v>
      </c>
      <c r="E48" s="60">
        <f t="shared" si="10"/>
        <v>1.7094017094017096E-2</v>
      </c>
      <c r="F48" s="67"/>
      <c r="G48" s="60">
        <f t="shared" ref="G48:I48" si="11">(G16-G15)/G15</f>
        <v>1.3698630136986301E-2</v>
      </c>
      <c r="H48" s="60">
        <f t="shared" si="11"/>
        <v>7.246376811594203E-3</v>
      </c>
      <c r="I48" s="60">
        <f t="shared" si="11"/>
        <v>1.4184397163120567E-2</v>
      </c>
      <c r="J48" s="119"/>
      <c r="K48" s="60">
        <f t="shared" ref="K48:M48" si="12">(K16-K15)/K15</f>
        <v>1.1764705882352941E-2</v>
      </c>
      <c r="L48" s="60">
        <f t="shared" si="12"/>
        <v>6.6666666666666671E-3</v>
      </c>
      <c r="M48" s="60">
        <f t="shared" si="12"/>
        <v>1.2121212121212121E-2</v>
      </c>
      <c r="N48" s="2"/>
    </row>
    <row r="49" spans="1:14" ht="20.25" thickTop="1" thickBot="1">
      <c r="A49" s="2"/>
      <c r="B49" s="4">
        <f t="shared" si="9"/>
        <v>43922</v>
      </c>
      <c r="C49" s="60">
        <f t="shared" ref="C49:E49" si="13">(C17-C16)/C16</f>
        <v>1.6129032258064516E-2</v>
      </c>
      <c r="D49" s="60">
        <f t="shared" si="13"/>
        <v>7.874015748031496E-3</v>
      </c>
      <c r="E49" s="60">
        <f t="shared" si="13"/>
        <v>1.680672268907563E-2</v>
      </c>
      <c r="F49" s="67"/>
      <c r="G49" s="60">
        <f t="shared" ref="G49:I49" si="14">(G17-G16)/G16</f>
        <v>1.3513513513513514E-2</v>
      </c>
      <c r="H49" s="60">
        <f t="shared" si="14"/>
        <v>7.1942446043165471E-3</v>
      </c>
      <c r="I49" s="60">
        <f t="shared" si="14"/>
        <v>1.3986013986013986E-2</v>
      </c>
      <c r="J49" s="119"/>
      <c r="K49" s="60">
        <f t="shared" ref="K49:M49" si="15">(K17-K16)/K16</f>
        <v>1.1627906976744186E-2</v>
      </c>
      <c r="L49" s="60">
        <f t="shared" si="15"/>
        <v>6.6225165562913907E-3</v>
      </c>
      <c r="M49" s="60">
        <f t="shared" si="15"/>
        <v>1.1976047904191617E-2</v>
      </c>
      <c r="N49" s="2"/>
    </row>
    <row r="50" spans="1:14" ht="20.25" thickTop="1" thickBot="1">
      <c r="A50" s="2"/>
      <c r="B50" s="4">
        <f t="shared" si="9"/>
        <v>43952</v>
      </c>
      <c r="C50" s="60">
        <f t="shared" ref="C50:E50" si="16">(C18-C17)/C17</f>
        <v>1.5873015873015872E-2</v>
      </c>
      <c r="D50" s="60">
        <f t="shared" si="16"/>
        <v>7.8125E-3</v>
      </c>
      <c r="E50" s="60">
        <f t="shared" si="16"/>
        <v>1.6528925619834711E-2</v>
      </c>
      <c r="F50" s="67"/>
      <c r="G50" s="60">
        <f t="shared" ref="G50:I50" si="17">(G18-G17)/G17</f>
        <v>1.3333333333333334E-2</v>
      </c>
      <c r="H50" s="60">
        <f t="shared" si="17"/>
        <v>7.1428571428571426E-3</v>
      </c>
      <c r="I50" s="60">
        <f t="shared" si="17"/>
        <v>1.3793103448275862E-2</v>
      </c>
      <c r="J50" s="119"/>
      <c r="K50" s="60">
        <f t="shared" ref="K50:M50" si="18">(K18-K17)/K17</f>
        <v>1.1494252873563218E-2</v>
      </c>
      <c r="L50" s="60">
        <f t="shared" si="18"/>
        <v>6.5789473684210523E-3</v>
      </c>
      <c r="M50" s="60">
        <f t="shared" si="18"/>
        <v>1.1834319526627219E-2</v>
      </c>
      <c r="N50" s="2"/>
    </row>
    <row r="51" spans="1:14" ht="20.25" thickTop="1" thickBot="1">
      <c r="A51" s="2"/>
      <c r="B51" s="4">
        <f t="shared" si="9"/>
        <v>43983</v>
      </c>
      <c r="C51" s="60">
        <f t="shared" ref="C51:E51" si="19">(C19-C18)/C18</f>
        <v>1.5625E-2</v>
      </c>
      <c r="D51" s="60">
        <f t="shared" si="19"/>
        <v>7.7519379844961239E-3</v>
      </c>
      <c r="E51" s="60">
        <f t="shared" si="19"/>
        <v>1.6260162601626018E-2</v>
      </c>
      <c r="F51" s="67"/>
      <c r="G51" s="60">
        <f t="shared" ref="G51:I51" si="20">(G19-G18)/G18</f>
        <v>1.3157894736842105E-2</v>
      </c>
      <c r="H51" s="60">
        <f t="shared" si="20"/>
        <v>7.0921985815602835E-3</v>
      </c>
      <c r="I51" s="60">
        <f t="shared" si="20"/>
        <v>1.3605442176870748E-2</v>
      </c>
      <c r="J51" s="119"/>
      <c r="K51" s="60">
        <f t="shared" ref="K51:M51" si="21">(K19-K18)/K18</f>
        <v>1.1363636363636364E-2</v>
      </c>
      <c r="L51" s="60">
        <f t="shared" si="21"/>
        <v>6.5359477124183009E-3</v>
      </c>
      <c r="M51" s="60">
        <f t="shared" si="21"/>
        <v>1.1695906432748537E-2</v>
      </c>
      <c r="N51" s="2"/>
    </row>
    <row r="52" spans="1:14" ht="20.25" thickTop="1" thickBot="1">
      <c r="A52" s="2"/>
      <c r="B52" s="4">
        <f t="shared" si="9"/>
        <v>44013</v>
      </c>
      <c r="C52" s="60">
        <f t="shared" ref="C52:E52" si="22">(C20-C19)/C19</f>
        <v>1.5384615384615385E-2</v>
      </c>
      <c r="D52" s="60">
        <f t="shared" si="22"/>
        <v>7.6923076923076927E-3</v>
      </c>
      <c r="E52" s="60">
        <f t="shared" si="22"/>
        <v>1.6E-2</v>
      </c>
      <c r="F52" s="67"/>
      <c r="G52" s="60">
        <f t="shared" ref="G52:I52" si="23">(G20-G19)/G19</f>
        <v>1.2987012987012988E-2</v>
      </c>
      <c r="H52" s="60">
        <f t="shared" si="23"/>
        <v>7.0422535211267607E-3</v>
      </c>
      <c r="I52" s="60">
        <f t="shared" si="23"/>
        <v>1.3422818791946308E-2</v>
      </c>
      <c r="J52" s="119"/>
      <c r="K52" s="60">
        <f t="shared" ref="K52:M52" si="24">(K20-K19)/K19</f>
        <v>1.1235955056179775E-2</v>
      </c>
      <c r="L52" s="60">
        <f t="shared" si="24"/>
        <v>6.4935064935064939E-3</v>
      </c>
      <c r="M52" s="60">
        <f t="shared" si="24"/>
        <v>1.1560693641618497E-2</v>
      </c>
      <c r="N52" s="2"/>
    </row>
    <row r="53" spans="1:14" ht="20.25" thickTop="1" thickBot="1">
      <c r="A53" s="2"/>
      <c r="B53" s="4">
        <f t="shared" si="9"/>
        <v>44044</v>
      </c>
      <c r="C53" s="60">
        <f t="shared" ref="C53:E53" si="25">(C21-C20)/C20</f>
        <v>1.5151515151515152E-2</v>
      </c>
      <c r="D53" s="60">
        <f t="shared" si="25"/>
        <v>7.6335877862595417E-3</v>
      </c>
      <c r="E53" s="60">
        <f t="shared" si="25"/>
        <v>1.5748031496062992E-2</v>
      </c>
      <c r="F53" s="67"/>
      <c r="G53" s="60">
        <f t="shared" ref="G53:I53" si="26">(G21-G20)/G20</f>
        <v>1.282051282051282E-2</v>
      </c>
      <c r="H53" s="60">
        <f t="shared" si="26"/>
        <v>6.993006993006993E-3</v>
      </c>
      <c r="I53" s="60">
        <f t="shared" si="26"/>
        <v>1.3245033112582781E-2</v>
      </c>
      <c r="J53" s="119"/>
      <c r="K53" s="60">
        <f t="shared" ref="K53:M53" si="27">(K21-K20)/K20</f>
        <v>1.1111111111111112E-2</v>
      </c>
      <c r="L53" s="60">
        <f t="shared" si="27"/>
        <v>6.4516129032258064E-3</v>
      </c>
      <c r="M53" s="60">
        <f t="shared" si="27"/>
        <v>1.1428571428571429E-2</v>
      </c>
      <c r="N53" s="2"/>
    </row>
    <row r="54" spans="1:14" ht="20.25" thickTop="1" thickBot="1">
      <c r="A54" s="2"/>
      <c r="B54" s="4">
        <f t="shared" si="9"/>
        <v>44075</v>
      </c>
      <c r="C54" s="60">
        <f t="shared" ref="C54:E54" si="28">(C22-C21)/C21</f>
        <v>1.4925373134328358E-2</v>
      </c>
      <c r="D54" s="60">
        <f t="shared" si="28"/>
        <v>7.575757575757576E-3</v>
      </c>
      <c r="E54" s="60">
        <f t="shared" si="28"/>
        <v>1.5503875968992248E-2</v>
      </c>
      <c r="F54" s="67"/>
      <c r="G54" s="60">
        <f t="shared" ref="G54:I54" si="29">(G22-G21)/G21</f>
        <v>1.2658227848101266E-2</v>
      </c>
      <c r="H54" s="60">
        <f t="shared" si="29"/>
        <v>6.9444444444444441E-3</v>
      </c>
      <c r="I54" s="60">
        <f t="shared" si="29"/>
        <v>1.3071895424836602E-2</v>
      </c>
      <c r="J54" s="119"/>
      <c r="K54" s="60">
        <f t="shared" ref="K54:M54" si="30">(K22-K21)/K21</f>
        <v>1.098901098901099E-2</v>
      </c>
      <c r="L54" s="60">
        <f t="shared" si="30"/>
        <v>6.41025641025641E-3</v>
      </c>
      <c r="M54" s="60">
        <f t="shared" si="30"/>
        <v>1.1299435028248588E-2</v>
      </c>
      <c r="N54" s="2"/>
    </row>
    <row r="55" spans="1:14" ht="20.25" thickTop="1" thickBot="1">
      <c r="A55" s="2"/>
      <c r="B55" s="4">
        <f t="shared" si="9"/>
        <v>44105</v>
      </c>
      <c r="C55" s="60">
        <f t="shared" ref="C55:E55" si="31">(C23-C22)/C22</f>
        <v>1.4705882352941176E-2</v>
      </c>
      <c r="D55" s="60">
        <f t="shared" si="31"/>
        <v>7.5187969924812026E-3</v>
      </c>
      <c r="E55" s="60">
        <f t="shared" si="31"/>
        <v>1.5267175572519083E-2</v>
      </c>
      <c r="F55" s="67"/>
      <c r="G55" s="60">
        <f t="shared" ref="G55:I55" si="32">(G23-G22)/G22</f>
        <v>1.2500000000000001E-2</v>
      </c>
      <c r="H55" s="60">
        <f t="shared" si="32"/>
        <v>6.8965517241379309E-3</v>
      </c>
      <c r="I55" s="60">
        <f t="shared" si="32"/>
        <v>1.2903225806451613E-2</v>
      </c>
      <c r="J55" s="119"/>
      <c r="K55" s="60">
        <f t="shared" ref="K55:M55" si="33">(K23-K22)/K22</f>
        <v>1.0869565217391304E-2</v>
      </c>
      <c r="L55" s="60">
        <f t="shared" si="33"/>
        <v>6.369426751592357E-3</v>
      </c>
      <c r="M55" s="60">
        <f t="shared" si="33"/>
        <v>1.11731843575419E-2</v>
      </c>
      <c r="N55" s="2"/>
    </row>
    <row r="56" spans="1:14" ht="20.25" thickTop="1" thickBot="1">
      <c r="A56" s="2"/>
      <c r="B56" s="4">
        <f t="shared" si="9"/>
        <v>44136</v>
      </c>
      <c r="C56" s="60">
        <f t="shared" ref="C56:E56" si="34">(C24-C23)/C23</f>
        <v>1.4492753623188406E-2</v>
      </c>
      <c r="D56" s="60">
        <f t="shared" si="34"/>
        <v>7.462686567164179E-3</v>
      </c>
      <c r="E56" s="60">
        <f t="shared" si="34"/>
        <v>1.5037593984962405E-2</v>
      </c>
      <c r="F56" s="67"/>
      <c r="G56" s="60">
        <f t="shared" ref="G56:I56" si="35">(G24-G23)/G23</f>
        <v>1.2345679012345678E-2</v>
      </c>
      <c r="H56" s="60">
        <f t="shared" si="35"/>
        <v>6.8493150684931503E-3</v>
      </c>
      <c r="I56" s="60">
        <f t="shared" si="35"/>
        <v>1.2738853503184714E-2</v>
      </c>
      <c r="J56" s="119"/>
      <c r="K56" s="60">
        <f t="shared" ref="K56:M56" si="36">(K24-K23)/K23</f>
        <v>1.0752688172043012E-2</v>
      </c>
      <c r="L56" s="60">
        <f t="shared" si="36"/>
        <v>6.3291139240506328E-3</v>
      </c>
      <c r="M56" s="60">
        <f t="shared" si="36"/>
        <v>1.1049723756906077E-2</v>
      </c>
      <c r="N56" s="2"/>
    </row>
    <row r="57" spans="1:14" ht="20.25" thickTop="1" thickBot="1">
      <c r="A57" s="2"/>
      <c r="B57" s="69">
        <f t="shared" si="9"/>
        <v>44166</v>
      </c>
      <c r="C57" s="72">
        <f t="shared" ref="C57:E57" si="37">(C25-C24)/C24</f>
        <v>1.4285714285714285E-2</v>
      </c>
      <c r="D57" s="72">
        <f t="shared" si="37"/>
        <v>7.4074074074074077E-3</v>
      </c>
      <c r="E57" s="72">
        <f t="shared" si="37"/>
        <v>1.4814814814814815E-2</v>
      </c>
      <c r="F57" s="67"/>
      <c r="G57" s="72">
        <f t="shared" ref="G57:I57" si="38">(G25-G24)/G24</f>
        <v>1.2195121951219513E-2</v>
      </c>
      <c r="H57" s="72">
        <f t="shared" si="38"/>
        <v>6.8027210884353739E-3</v>
      </c>
      <c r="I57" s="72">
        <f t="shared" si="38"/>
        <v>1.2578616352201259E-2</v>
      </c>
      <c r="J57" s="119"/>
      <c r="K57" s="72">
        <f t="shared" ref="K57:M57" si="39">(K25-K24)/K24</f>
        <v>1.0638297872340425E-2</v>
      </c>
      <c r="L57" s="72">
        <f t="shared" si="39"/>
        <v>6.2893081761006293E-3</v>
      </c>
      <c r="M57" s="72">
        <f t="shared" si="39"/>
        <v>1.092896174863388E-2</v>
      </c>
      <c r="N57" s="2"/>
    </row>
    <row r="58" spans="1:14" ht="27" thickTop="1" thickBot="1">
      <c r="A58" s="2"/>
      <c r="B58" s="113" t="s">
        <v>14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5"/>
      <c r="N58" s="2"/>
    </row>
    <row r="59" spans="1:14" ht="20.25" thickTop="1" thickBot="1">
      <c r="A59" s="2"/>
      <c r="B59" s="120" t="s">
        <v>14</v>
      </c>
      <c r="C59" s="108" t="s">
        <v>5</v>
      </c>
      <c r="D59" s="108"/>
      <c r="E59" s="108"/>
      <c r="F59" s="67"/>
      <c r="G59" s="108" t="s">
        <v>6</v>
      </c>
      <c r="H59" s="108"/>
      <c r="I59" s="108"/>
      <c r="J59" s="119"/>
      <c r="K59" s="108" t="s">
        <v>7</v>
      </c>
      <c r="L59" s="108"/>
      <c r="M59" s="108"/>
      <c r="N59" s="2"/>
    </row>
    <row r="60" spans="1:14" ht="20.25" thickTop="1" thickBot="1">
      <c r="A60" s="2"/>
      <c r="B60" s="108"/>
      <c r="C60" s="3" t="str">
        <f>$C$12</f>
        <v>Product 1</v>
      </c>
      <c r="D60" s="3" t="str">
        <f>$D$12</f>
        <v>Product 2</v>
      </c>
      <c r="E60" s="3" t="str">
        <f>$E$12</f>
        <v>Product 3</v>
      </c>
      <c r="F60" s="67"/>
      <c r="G60" s="3" t="str">
        <f>$C$12</f>
        <v>Product 1</v>
      </c>
      <c r="H60" s="3" t="str">
        <f>$D$12</f>
        <v>Product 2</v>
      </c>
      <c r="I60" s="3" t="str">
        <f>$E$12</f>
        <v>Product 3</v>
      </c>
      <c r="J60" s="119"/>
      <c r="K60" s="3" t="str">
        <f>$C$12</f>
        <v>Product 1</v>
      </c>
      <c r="L60" s="3" t="str">
        <f>$D$12</f>
        <v>Product 2</v>
      </c>
      <c r="M60" s="3" t="str">
        <f>$E$12</f>
        <v>Product 3</v>
      </c>
      <c r="N60" s="2"/>
    </row>
    <row r="61" spans="1:14" ht="20.25" thickTop="1" thickBot="1">
      <c r="A61" s="2"/>
      <c r="B61" s="6" t="s">
        <v>29</v>
      </c>
      <c r="C61" s="12">
        <f>IF(SUM(C62:C73)=0, "", SUM(C62:C73))</f>
        <v>589303.5</v>
      </c>
      <c r="D61" s="12">
        <f t="shared" ref="D61" si="40">IF(SUM(D62:D73)=0, "", SUM(D62:D73))</f>
        <v>782686.79999999993</v>
      </c>
      <c r="E61" s="12">
        <f t="shared" ref="E61" si="41">IF(SUM(E62:E73)=0, "", SUM(E62:E73))</f>
        <v>907048.8</v>
      </c>
      <c r="F61" s="67"/>
      <c r="G61" s="12">
        <f>IF(SUM(G62:G73)=0, "", SUM(G62:G73))</f>
        <v>743767.5</v>
      </c>
      <c r="H61" s="12">
        <f t="shared" ref="H61" si="42">IF(SUM(H62:H73)=0, "", SUM(H62:H73))</f>
        <v>923058</v>
      </c>
      <c r="I61" s="12">
        <f t="shared" ref="I61" si="43">IF(SUM(I62:I73)=0, "", SUM(I62:I73))</f>
        <v>1169820</v>
      </c>
      <c r="J61" s="119"/>
      <c r="K61" s="12">
        <f>IF(SUM(K62:K73)=0, "", SUM(K62:K73))</f>
        <v>912631.49999999988</v>
      </c>
      <c r="L61" s="12">
        <f t="shared" ref="L61" si="44">IF(SUM(L62:L73)=0, "", SUM(L62:L73))</f>
        <v>1074949.2</v>
      </c>
      <c r="M61" s="12">
        <f t="shared" ref="M61" si="45">IF(SUM(M62:M73)=0, "", SUM(M62:M73))</f>
        <v>1461391.2</v>
      </c>
      <c r="N61" s="2"/>
    </row>
    <row r="62" spans="1:14" ht="20.25" thickTop="1" thickBot="1">
      <c r="A62" s="2"/>
      <c r="B62" s="5">
        <f>$C$9</f>
        <v>43831</v>
      </c>
      <c r="C62" s="61">
        <f>C14*C30</f>
        <v>44985</v>
      </c>
      <c r="D62" s="61">
        <f>D14*D30</f>
        <v>62474.999999999993</v>
      </c>
      <c r="E62" s="61">
        <f>E14*E30</f>
        <v>68988.5</v>
      </c>
      <c r="F62" s="67"/>
      <c r="G62" s="61">
        <f>G14*G30</f>
        <v>57582</v>
      </c>
      <c r="H62" s="61">
        <f>H14*H30</f>
        <v>73952.599999999991</v>
      </c>
      <c r="I62" s="61">
        <f>I14*I30</f>
        <v>90336.1</v>
      </c>
      <c r="J62" s="119"/>
      <c r="K62" s="61">
        <f>K14*K30</f>
        <v>71378.999999999985</v>
      </c>
      <c r="L62" s="61">
        <f>L14*L30</f>
        <v>86390.2</v>
      </c>
      <c r="M62" s="61">
        <f>M14*M30</f>
        <v>114083.70000000001</v>
      </c>
      <c r="N62" s="2"/>
    </row>
    <row r="63" spans="1:14" ht="20.25" thickTop="1" thickBot="1">
      <c r="A63" s="2"/>
      <c r="B63" s="4">
        <f t="shared" ref="B63:B73" si="46">EDATE(B62, 1)</f>
        <v>43862</v>
      </c>
      <c r="C63" s="61">
        <f t="shared" ref="C63:E63" si="47">C15*C31</f>
        <v>45734.75</v>
      </c>
      <c r="D63" s="61">
        <f t="shared" si="47"/>
        <v>62974.799999999996</v>
      </c>
      <c r="E63" s="61">
        <f t="shared" si="47"/>
        <v>70188.3</v>
      </c>
      <c r="F63" s="67"/>
      <c r="G63" s="61">
        <f t="shared" ref="G63:I63" si="48">G15*G31</f>
        <v>58381.75</v>
      </c>
      <c r="H63" s="61">
        <f t="shared" si="48"/>
        <v>74492.399999999994</v>
      </c>
      <c r="I63" s="61">
        <f t="shared" si="48"/>
        <v>91635.900000000009</v>
      </c>
      <c r="J63" s="119"/>
      <c r="K63" s="61">
        <f t="shared" ref="K63:M63" si="49">K15*K31</f>
        <v>72228.749999999985</v>
      </c>
      <c r="L63" s="61">
        <f t="shared" si="49"/>
        <v>86970</v>
      </c>
      <c r="M63" s="61">
        <f t="shared" si="49"/>
        <v>115483.50000000001</v>
      </c>
      <c r="N63" s="2"/>
    </row>
    <row r="64" spans="1:14" ht="20.25" thickTop="1" thickBot="1">
      <c r="A64" s="2"/>
      <c r="B64" s="4">
        <f t="shared" si="46"/>
        <v>43891</v>
      </c>
      <c r="C64" s="61">
        <f t="shared" ref="C64:E64" si="50">C16*C32</f>
        <v>46484.5</v>
      </c>
      <c r="D64" s="61">
        <f t="shared" si="50"/>
        <v>63474.6</v>
      </c>
      <c r="E64" s="61">
        <f t="shared" si="50"/>
        <v>71388.100000000006</v>
      </c>
      <c r="F64" s="67"/>
      <c r="G64" s="61">
        <f t="shared" ref="G64:I64" si="51">G16*G32</f>
        <v>59181.5</v>
      </c>
      <c r="H64" s="61">
        <f t="shared" si="51"/>
        <v>75032.2</v>
      </c>
      <c r="I64" s="61">
        <f t="shared" si="51"/>
        <v>92935.700000000012</v>
      </c>
      <c r="J64" s="119"/>
      <c r="K64" s="61">
        <f t="shared" ref="K64:M64" si="52">K16*K32</f>
        <v>73078.499999999985</v>
      </c>
      <c r="L64" s="61">
        <f t="shared" si="52"/>
        <v>87549.799999999988</v>
      </c>
      <c r="M64" s="61">
        <f t="shared" si="52"/>
        <v>116883.30000000002</v>
      </c>
      <c r="N64" s="2"/>
    </row>
    <row r="65" spans="1:14" ht="20.25" thickTop="1" thickBot="1">
      <c r="A65" s="2"/>
      <c r="B65" s="4">
        <f t="shared" si="46"/>
        <v>43922</v>
      </c>
      <c r="C65" s="61">
        <f t="shared" ref="C65:E65" si="53">C17*C33</f>
        <v>47234.25</v>
      </c>
      <c r="D65" s="61">
        <f t="shared" si="53"/>
        <v>63974.399999999994</v>
      </c>
      <c r="E65" s="61">
        <f t="shared" si="53"/>
        <v>72587.900000000009</v>
      </c>
      <c r="F65" s="67"/>
      <c r="G65" s="61">
        <f t="shared" ref="G65:I65" si="54">G17*G33</f>
        <v>59981.25</v>
      </c>
      <c r="H65" s="61">
        <f t="shared" si="54"/>
        <v>75572</v>
      </c>
      <c r="I65" s="61">
        <f t="shared" si="54"/>
        <v>94235.500000000015</v>
      </c>
      <c r="J65" s="119"/>
      <c r="K65" s="61">
        <f t="shared" ref="K65:M65" si="55">K17*K33</f>
        <v>73928.249999999985</v>
      </c>
      <c r="L65" s="61">
        <f t="shared" si="55"/>
        <v>88129.599999999991</v>
      </c>
      <c r="M65" s="61">
        <f t="shared" si="55"/>
        <v>118283.10000000002</v>
      </c>
      <c r="N65" s="2"/>
    </row>
    <row r="66" spans="1:14" ht="20.25" thickTop="1" thickBot="1">
      <c r="A66" s="2"/>
      <c r="B66" s="4">
        <f t="shared" si="46"/>
        <v>43952</v>
      </c>
      <c r="C66" s="61">
        <f t="shared" ref="C66:E66" si="56">C18*C34</f>
        <v>47984</v>
      </c>
      <c r="D66" s="61">
        <f t="shared" si="56"/>
        <v>64474.2</v>
      </c>
      <c r="E66" s="61">
        <f t="shared" si="56"/>
        <v>73787.7</v>
      </c>
      <c r="F66" s="67"/>
      <c r="G66" s="61">
        <f t="shared" ref="G66:I66" si="57">G18*G34</f>
        <v>60781</v>
      </c>
      <c r="H66" s="61">
        <f t="shared" si="57"/>
        <v>76111.799999999988</v>
      </c>
      <c r="I66" s="61">
        <f t="shared" si="57"/>
        <v>95535.300000000017</v>
      </c>
      <c r="J66" s="119"/>
      <c r="K66" s="61">
        <f t="shared" ref="K66:M66" si="58">K18*K34</f>
        <v>74777.999999999985</v>
      </c>
      <c r="L66" s="61">
        <f t="shared" si="58"/>
        <v>88709.4</v>
      </c>
      <c r="M66" s="61">
        <f t="shared" si="58"/>
        <v>119682.90000000001</v>
      </c>
      <c r="N66" s="2"/>
    </row>
    <row r="67" spans="1:14" ht="20.25" thickTop="1" thickBot="1">
      <c r="A67" s="2"/>
      <c r="B67" s="4">
        <f t="shared" si="46"/>
        <v>43983</v>
      </c>
      <c r="C67" s="61">
        <f t="shared" ref="C67:E67" si="59">C19*C35</f>
        <v>48733.75</v>
      </c>
      <c r="D67" s="61">
        <f t="shared" si="59"/>
        <v>64973.999999999993</v>
      </c>
      <c r="E67" s="61">
        <f t="shared" si="59"/>
        <v>74987.5</v>
      </c>
      <c r="F67" s="67"/>
      <c r="G67" s="61">
        <f t="shared" ref="G67:I67" si="60">G19*G35</f>
        <v>61580.75</v>
      </c>
      <c r="H67" s="61">
        <f t="shared" si="60"/>
        <v>76651.599999999991</v>
      </c>
      <c r="I67" s="61">
        <f t="shared" si="60"/>
        <v>96835.10000000002</v>
      </c>
      <c r="J67" s="119"/>
      <c r="K67" s="61">
        <f t="shared" ref="K67:M67" si="61">K19*K35</f>
        <v>75627.749999999985</v>
      </c>
      <c r="L67" s="61">
        <f t="shared" si="61"/>
        <v>89289.2</v>
      </c>
      <c r="M67" s="61">
        <f t="shared" si="61"/>
        <v>121082.70000000001</v>
      </c>
      <c r="N67" s="2"/>
    </row>
    <row r="68" spans="1:14" ht="20.25" thickTop="1" thickBot="1">
      <c r="A68" s="2"/>
      <c r="B68" s="4">
        <f t="shared" si="46"/>
        <v>44013</v>
      </c>
      <c r="C68" s="61">
        <f t="shared" ref="C68:E68" si="62">C20*C36</f>
        <v>49483.5</v>
      </c>
      <c r="D68" s="61">
        <f t="shared" si="62"/>
        <v>65473.799999999996</v>
      </c>
      <c r="E68" s="61">
        <f t="shared" si="62"/>
        <v>76187.3</v>
      </c>
      <c r="F68" s="67"/>
      <c r="G68" s="61">
        <f t="shared" ref="G68:I68" si="63">G20*G36</f>
        <v>62380.5</v>
      </c>
      <c r="H68" s="61">
        <f t="shared" si="63"/>
        <v>77191.399999999994</v>
      </c>
      <c r="I68" s="61">
        <f t="shared" si="63"/>
        <v>98134.900000000009</v>
      </c>
      <c r="J68" s="119"/>
      <c r="K68" s="61">
        <f t="shared" ref="K68:M68" si="64">K20*K36</f>
        <v>76477.499999999985</v>
      </c>
      <c r="L68" s="61">
        <f t="shared" si="64"/>
        <v>89869</v>
      </c>
      <c r="M68" s="61">
        <f t="shared" si="64"/>
        <v>122482.50000000001</v>
      </c>
      <c r="N68" s="2"/>
    </row>
    <row r="69" spans="1:14" ht="20.25" thickTop="1" thickBot="1">
      <c r="A69" s="2"/>
      <c r="B69" s="4">
        <f t="shared" si="46"/>
        <v>44044</v>
      </c>
      <c r="C69" s="61">
        <f t="shared" ref="C69:E69" si="65">C21*C37</f>
        <v>50233.25</v>
      </c>
      <c r="D69" s="61">
        <f t="shared" si="65"/>
        <v>65973.599999999991</v>
      </c>
      <c r="E69" s="61">
        <f t="shared" si="65"/>
        <v>77387.100000000006</v>
      </c>
      <c r="F69" s="67"/>
      <c r="G69" s="61">
        <f t="shared" ref="G69:I69" si="66">G21*G37</f>
        <v>63180.25</v>
      </c>
      <c r="H69" s="61">
        <f t="shared" si="66"/>
        <v>77731.199999999997</v>
      </c>
      <c r="I69" s="61">
        <f t="shared" si="66"/>
        <v>99434.700000000012</v>
      </c>
      <c r="J69" s="119"/>
      <c r="K69" s="61">
        <f t="shared" ref="K69:M69" si="67">K21*K37</f>
        <v>77327.249999999985</v>
      </c>
      <c r="L69" s="61">
        <f t="shared" si="67"/>
        <v>90448.799999999988</v>
      </c>
      <c r="M69" s="61">
        <f t="shared" si="67"/>
        <v>123882.30000000002</v>
      </c>
      <c r="N69" s="2"/>
    </row>
    <row r="70" spans="1:14" ht="20.25" thickTop="1" thickBot="1">
      <c r="A70" s="2"/>
      <c r="B70" s="4">
        <f t="shared" si="46"/>
        <v>44075</v>
      </c>
      <c r="C70" s="61">
        <f t="shared" ref="C70:E70" si="68">C22*C38</f>
        <v>50983</v>
      </c>
      <c r="D70" s="61">
        <f t="shared" si="68"/>
        <v>66473.399999999994</v>
      </c>
      <c r="E70" s="61">
        <f t="shared" si="68"/>
        <v>78586.900000000009</v>
      </c>
      <c r="F70" s="67"/>
      <c r="G70" s="61">
        <f t="shared" ref="G70:I70" si="69">G22*G38</f>
        <v>63980</v>
      </c>
      <c r="H70" s="61">
        <f t="shared" si="69"/>
        <v>78271</v>
      </c>
      <c r="I70" s="61">
        <f t="shared" si="69"/>
        <v>100734.50000000001</v>
      </c>
      <c r="J70" s="119"/>
      <c r="K70" s="61">
        <f t="shared" ref="K70:M70" si="70">K22*K38</f>
        <v>78176.999999999985</v>
      </c>
      <c r="L70" s="61">
        <f t="shared" si="70"/>
        <v>91028.599999999991</v>
      </c>
      <c r="M70" s="61">
        <f t="shared" si="70"/>
        <v>125282.10000000002</v>
      </c>
      <c r="N70" s="2"/>
    </row>
    <row r="71" spans="1:14" ht="20.25" thickTop="1" thickBot="1">
      <c r="A71" s="2"/>
      <c r="B71" s="4">
        <f t="shared" si="46"/>
        <v>44105</v>
      </c>
      <c r="C71" s="61">
        <f t="shared" ref="C71:E71" si="71">C23*C39</f>
        <v>51732.75</v>
      </c>
      <c r="D71" s="61">
        <f t="shared" si="71"/>
        <v>66973.2</v>
      </c>
      <c r="E71" s="61">
        <f t="shared" si="71"/>
        <v>79786.7</v>
      </c>
      <c r="F71" s="67"/>
      <c r="G71" s="61">
        <f t="shared" ref="G71:I71" si="72">G23*G39</f>
        <v>64779.75</v>
      </c>
      <c r="H71" s="61">
        <f t="shared" si="72"/>
        <v>78810.799999999988</v>
      </c>
      <c r="I71" s="61">
        <f t="shared" si="72"/>
        <v>102034.30000000002</v>
      </c>
      <c r="J71" s="119"/>
      <c r="K71" s="61">
        <f t="shared" ref="K71:M71" si="73">K23*K39</f>
        <v>79026.749999999985</v>
      </c>
      <c r="L71" s="61">
        <f t="shared" si="73"/>
        <v>91608.4</v>
      </c>
      <c r="M71" s="61">
        <f t="shared" si="73"/>
        <v>126681.90000000002</v>
      </c>
      <c r="N71" s="2"/>
    </row>
    <row r="72" spans="1:14" ht="20.25" thickTop="1" thickBot="1">
      <c r="A72" s="2"/>
      <c r="B72" s="4">
        <f t="shared" si="46"/>
        <v>44136</v>
      </c>
      <c r="C72" s="61">
        <f t="shared" ref="C72:E72" si="74">C24*C40</f>
        <v>52482.5</v>
      </c>
      <c r="D72" s="61">
        <f t="shared" si="74"/>
        <v>67473</v>
      </c>
      <c r="E72" s="61">
        <f t="shared" si="74"/>
        <v>80986.5</v>
      </c>
      <c r="F72" s="67"/>
      <c r="G72" s="61">
        <f t="shared" ref="G72:I72" si="75">G24*G40</f>
        <v>65579.5</v>
      </c>
      <c r="H72" s="61">
        <f t="shared" si="75"/>
        <v>79350.599999999991</v>
      </c>
      <c r="I72" s="61">
        <f t="shared" si="75"/>
        <v>103334.10000000002</v>
      </c>
      <c r="J72" s="119"/>
      <c r="K72" s="61">
        <f t="shared" ref="K72:M72" si="76">K24*K40</f>
        <v>79876.499999999985</v>
      </c>
      <c r="L72" s="61">
        <f t="shared" si="76"/>
        <v>92188.2</v>
      </c>
      <c r="M72" s="61">
        <f t="shared" si="76"/>
        <v>128081.70000000001</v>
      </c>
      <c r="N72" s="2"/>
    </row>
    <row r="73" spans="1:14" ht="20.25" thickTop="1" thickBot="1">
      <c r="A73" s="2"/>
      <c r="B73" s="69">
        <f t="shared" si="46"/>
        <v>44166</v>
      </c>
      <c r="C73" s="73">
        <f t="shared" ref="C73:E73" si="77">C25*C41</f>
        <v>53232.25</v>
      </c>
      <c r="D73" s="73">
        <f t="shared" si="77"/>
        <v>67972.800000000003</v>
      </c>
      <c r="E73" s="73">
        <f t="shared" si="77"/>
        <v>82186.3</v>
      </c>
      <c r="F73" s="67"/>
      <c r="G73" s="73">
        <f t="shared" ref="G73:I73" si="78">G25*G41</f>
        <v>66379.25</v>
      </c>
      <c r="H73" s="73">
        <f t="shared" si="78"/>
        <v>79890.399999999994</v>
      </c>
      <c r="I73" s="73">
        <f t="shared" si="78"/>
        <v>104633.90000000001</v>
      </c>
      <c r="J73" s="119"/>
      <c r="K73" s="73">
        <f t="shared" ref="K73:M73" si="79">K25*K41</f>
        <v>80726.249999999985</v>
      </c>
      <c r="L73" s="73">
        <f t="shared" si="79"/>
        <v>92768</v>
      </c>
      <c r="M73" s="73">
        <f t="shared" si="79"/>
        <v>129481.50000000001</v>
      </c>
      <c r="N73" s="2"/>
    </row>
    <row r="74" spans="1:14" ht="27" thickTop="1" thickBot="1">
      <c r="A74" s="2"/>
      <c r="B74" s="113" t="s">
        <v>15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5"/>
      <c r="N74" s="2"/>
    </row>
    <row r="75" spans="1:14" ht="20.25" thickTop="1" thickBot="1">
      <c r="A75" s="2"/>
      <c r="B75" s="123" t="s">
        <v>15</v>
      </c>
      <c r="C75" s="108" t="s">
        <v>5</v>
      </c>
      <c r="D75" s="108"/>
      <c r="E75" s="108"/>
      <c r="F75" s="67"/>
      <c r="G75" s="108" t="s">
        <v>6</v>
      </c>
      <c r="H75" s="108"/>
      <c r="I75" s="108"/>
      <c r="J75" s="119"/>
      <c r="K75" s="108" t="s">
        <v>7</v>
      </c>
      <c r="L75" s="108"/>
      <c r="M75" s="108"/>
      <c r="N75" s="2"/>
    </row>
    <row r="76" spans="1:14" ht="20.25" thickTop="1" thickBot="1">
      <c r="A76" s="2"/>
      <c r="B76" s="124"/>
      <c r="C76" s="3" t="str">
        <f>$C$12</f>
        <v>Product 1</v>
      </c>
      <c r="D76" s="3" t="str">
        <f>$D$12</f>
        <v>Product 2</v>
      </c>
      <c r="E76" s="3" t="str">
        <f>$E$12</f>
        <v>Product 3</v>
      </c>
      <c r="F76" s="67"/>
      <c r="G76" s="3" t="str">
        <f>$C$12</f>
        <v>Product 1</v>
      </c>
      <c r="H76" s="3" t="str">
        <f>$D$12</f>
        <v>Product 2</v>
      </c>
      <c r="I76" s="3" t="str">
        <f>$E$12</f>
        <v>Product 3</v>
      </c>
      <c r="J76" s="119"/>
      <c r="K76" s="3" t="str">
        <f>$C$12</f>
        <v>Product 1</v>
      </c>
      <c r="L76" s="3" t="str">
        <f>$D$12</f>
        <v>Product 2</v>
      </c>
      <c r="M76" s="3" t="str">
        <f>$E$12</f>
        <v>Product 3</v>
      </c>
      <c r="N76" s="2"/>
    </row>
    <row r="77" spans="1:14" ht="20.25" thickTop="1" thickBot="1">
      <c r="A77" s="2"/>
      <c r="B77" s="6" t="s">
        <v>30</v>
      </c>
      <c r="C77" s="11">
        <f>IFERROR(IF(AVERAGE(C78:C89)=0, "", AVERAGE(C78:C89)), "")</f>
        <v>20</v>
      </c>
      <c r="D77" s="11">
        <f>IFERROR(IF(AVERAGE(D78:D89)=0, "", AVERAGE(D78:D89)), "")</f>
        <v>15</v>
      </c>
      <c r="E77" s="11">
        <f>IFERROR(IF(AVERAGE(E78:E89)=0, "", AVERAGE(E78:E89)), "")</f>
        <v>35</v>
      </c>
      <c r="F77" s="67"/>
      <c r="G77" s="11">
        <f>IFERROR(IF(AVERAGE(G78:G89)=0, "", AVERAGE(G78:G89)), "")</f>
        <v>19.400000000000002</v>
      </c>
      <c r="H77" s="11">
        <f>IFERROR(IF(AVERAGE(H78:H89)=0, "", AVERAGE(H78:H89)), "")</f>
        <v>14.199999999999998</v>
      </c>
      <c r="I77" s="11">
        <f>IFERROR(IF(AVERAGE(I78:I89)=0, "", AVERAGE(I78:I89)), "")</f>
        <v>33.5</v>
      </c>
      <c r="J77" s="119"/>
      <c r="K77" s="11">
        <f>IFERROR(IF(AVERAGE(K78:K89)=0, "", AVERAGE(K78:K89)), "")</f>
        <v>19.150000000000002</v>
      </c>
      <c r="L77" s="11">
        <f>IFERROR(IF(AVERAGE(L78:L89)=0, "", AVERAGE(L78:L89)), "")</f>
        <v>14.099999999999996</v>
      </c>
      <c r="M77" s="11">
        <f>IFERROR(IF(AVERAGE(M78:M89)=0, "", AVERAGE(M78:M89)), "")</f>
        <v>33.050000000000004</v>
      </c>
      <c r="N77" s="2"/>
    </row>
    <row r="78" spans="1:14" ht="20.25" thickTop="1" thickBot="1">
      <c r="A78" s="2"/>
      <c r="B78" s="5">
        <f>$C$9</f>
        <v>43831</v>
      </c>
      <c r="C78" s="10">
        <v>20</v>
      </c>
      <c r="D78" s="10">
        <v>15</v>
      </c>
      <c r="E78" s="10">
        <v>35</v>
      </c>
      <c r="F78" s="67"/>
      <c r="G78" s="10">
        <v>19.399999999999999</v>
      </c>
      <c r="H78" s="10">
        <v>14.2</v>
      </c>
      <c r="I78" s="10">
        <v>33.5</v>
      </c>
      <c r="J78" s="119"/>
      <c r="K78" s="10">
        <v>19.149999999999999</v>
      </c>
      <c r="L78" s="10">
        <v>14.1</v>
      </c>
      <c r="M78" s="10">
        <v>33.049999999999997</v>
      </c>
      <c r="N78" s="2"/>
    </row>
    <row r="79" spans="1:14" ht="20.25" thickTop="1" thickBot="1">
      <c r="A79" s="2"/>
      <c r="B79" s="4">
        <f t="shared" ref="B79:B89" si="80">EDATE(B78, 1)</f>
        <v>43862</v>
      </c>
      <c r="C79" s="10">
        <v>20</v>
      </c>
      <c r="D79" s="10">
        <v>15</v>
      </c>
      <c r="E79" s="10">
        <v>35</v>
      </c>
      <c r="F79" s="67"/>
      <c r="G79" s="10">
        <v>19.399999999999999</v>
      </c>
      <c r="H79" s="10">
        <v>14.2</v>
      </c>
      <c r="I79" s="10">
        <v>33.5</v>
      </c>
      <c r="J79" s="119"/>
      <c r="K79" s="10">
        <v>19.149999999999999</v>
      </c>
      <c r="L79" s="10">
        <v>14.1</v>
      </c>
      <c r="M79" s="10">
        <v>33.049999999999997</v>
      </c>
      <c r="N79" s="2"/>
    </row>
    <row r="80" spans="1:14" ht="20.25" thickTop="1" thickBot="1">
      <c r="A80" s="2"/>
      <c r="B80" s="4">
        <f t="shared" si="80"/>
        <v>43891</v>
      </c>
      <c r="C80" s="10">
        <v>20</v>
      </c>
      <c r="D80" s="10">
        <v>15</v>
      </c>
      <c r="E80" s="10">
        <v>35</v>
      </c>
      <c r="F80" s="67"/>
      <c r="G80" s="10">
        <v>19.399999999999999</v>
      </c>
      <c r="H80" s="10">
        <v>14.2</v>
      </c>
      <c r="I80" s="10">
        <v>33.5</v>
      </c>
      <c r="J80" s="119"/>
      <c r="K80" s="10">
        <v>19.149999999999999</v>
      </c>
      <c r="L80" s="10">
        <v>14.1</v>
      </c>
      <c r="M80" s="10">
        <v>33.049999999999997</v>
      </c>
      <c r="N80" s="2"/>
    </row>
    <row r="81" spans="1:14" ht="20.25" thickTop="1" thickBot="1">
      <c r="A81" s="2"/>
      <c r="B81" s="4">
        <f t="shared" si="80"/>
        <v>43922</v>
      </c>
      <c r="C81" s="10">
        <v>20</v>
      </c>
      <c r="D81" s="10">
        <v>15</v>
      </c>
      <c r="E81" s="10">
        <v>35</v>
      </c>
      <c r="F81" s="67"/>
      <c r="G81" s="10">
        <v>19.399999999999999</v>
      </c>
      <c r="H81" s="10">
        <v>14.2</v>
      </c>
      <c r="I81" s="10">
        <v>33.5</v>
      </c>
      <c r="J81" s="119"/>
      <c r="K81" s="10">
        <v>19.149999999999999</v>
      </c>
      <c r="L81" s="10">
        <v>14.1</v>
      </c>
      <c r="M81" s="10">
        <v>33.049999999999997</v>
      </c>
      <c r="N81" s="2"/>
    </row>
    <row r="82" spans="1:14" ht="20.25" thickTop="1" thickBot="1">
      <c r="A82" s="2"/>
      <c r="B82" s="4">
        <f t="shared" si="80"/>
        <v>43952</v>
      </c>
      <c r="C82" s="10">
        <v>20</v>
      </c>
      <c r="D82" s="10">
        <v>15</v>
      </c>
      <c r="E82" s="10">
        <v>35</v>
      </c>
      <c r="F82" s="67"/>
      <c r="G82" s="10">
        <v>19.399999999999999</v>
      </c>
      <c r="H82" s="10">
        <v>14.2</v>
      </c>
      <c r="I82" s="10">
        <v>33.5</v>
      </c>
      <c r="J82" s="119"/>
      <c r="K82" s="10">
        <v>19.149999999999999</v>
      </c>
      <c r="L82" s="10">
        <v>14.1</v>
      </c>
      <c r="M82" s="10">
        <v>33.049999999999997</v>
      </c>
      <c r="N82" s="2"/>
    </row>
    <row r="83" spans="1:14" ht="20.25" thickTop="1" thickBot="1">
      <c r="A83" s="2"/>
      <c r="B83" s="4">
        <f t="shared" si="80"/>
        <v>43983</v>
      </c>
      <c r="C83" s="10">
        <v>20</v>
      </c>
      <c r="D83" s="10">
        <v>15</v>
      </c>
      <c r="E83" s="10">
        <v>35</v>
      </c>
      <c r="F83" s="67"/>
      <c r="G83" s="10">
        <v>19.399999999999999</v>
      </c>
      <c r="H83" s="10">
        <v>14.2</v>
      </c>
      <c r="I83" s="10">
        <v>33.5</v>
      </c>
      <c r="J83" s="119"/>
      <c r="K83" s="10">
        <v>19.149999999999999</v>
      </c>
      <c r="L83" s="10">
        <v>14.1</v>
      </c>
      <c r="M83" s="10">
        <v>33.049999999999997</v>
      </c>
      <c r="N83" s="2"/>
    </row>
    <row r="84" spans="1:14" ht="20.25" thickTop="1" thickBot="1">
      <c r="A84" s="2"/>
      <c r="B84" s="4">
        <f t="shared" si="80"/>
        <v>44013</v>
      </c>
      <c r="C84" s="10">
        <v>20</v>
      </c>
      <c r="D84" s="10">
        <v>15</v>
      </c>
      <c r="E84" s="10">
        <v>35</v>
      </c>
      <c r="F84" s="67"/>
      <c r="G84" s="10">
        <v>19.399999999999999</v>
      </c>
      <c r="H84" s="10">
        <v>14.2</v>
      </c>
      <c r="I84" s="10">
        <v>33.5</v>
      </c>
      <c r="J84" s="119"/>
      <c r="K84" s="10">
        <v>19.149999999999999</v>
      </c>
      <c r="L84" s="10">
        <v>14.1</v>
      </c>
      <c r="M84" s="10">
        <v>33.049999999999997</v>
      </c>
      <c r="N84" s="2"/>
    </row>
    <row r="85" spans="1:14" ht="20.25" thickTop="1" thickBot="1">
      <c r="A85" s="2"/>
      <c r="B85" s="4">
        <f t="shared" si="80"/>
        <v>44044</v>
      </c>
      <c r="C85" s="10">
        <v>20</v>
      </c>
      <c r="D85" s="10">
        <v>15</v>
      </c>
      <c r="E85" s="10">
        <v>35</v>
      </c>
      <c r="F85" s="67"/>
      <c r="G85" s="10">
        <v>19.399999999999999</v>
      </c>
      <c r="H85" s="10">
        <v>14.2</v>
      </c>
      <c r="I85" s="10">
        <v>33.5</v>
      </c>
      <c r="J85" s="119"/>
      <c r="K85" s="10">
        <v>19.149999999999999</v>
      </c>
      <c r="L85" s="10">
        <v>14.1</v>
      </c>
      <c r="M85" s="10">
        <v>33.049999999999997</v>
      </c>
      <c r="N85" s="2"/>
    </row>
    <row r="86" spans="1:14" ht="20.25" thickTop="1" thickBot="1">
      <c r="A86" s="2"/>
      <c r="B86" s="4">
        <f t="shared" si="80"/>
        <v>44075</v>
      </c>
      <c r="C86" s="10">
        <v>20</v>
      </c>
      <c r="D86" s="10">
        <v>15</v>
      </c>
      <c r="E86" s="10">
        <v>35</v>
      </c>
      <c r="F86" s="67"/>
      <c r="G86" s="10">
        <v>19.399999999999999</v>
      </c>
      <c r="H86" s="10">
        <v>14.2</v>
      </c>
      <c r="I86" s="10">
        <v>33.5</v>
      </c>
      <c r="J86" s="119"/>
      <c r="K86" s="10">
        <v>19.149999999999999</v>
      </c>
      <c r="L86" s="10">
        <v>14.1</v>
      </c>
      <c r="M86" s="10">
        <v>33.049999999999997</v>
      </c>
      <c r="N86" s="2"/>
    </row>
    <row r="87" spans="1:14" ht="20.25" thickTop="1" thickBot="1">
      <c r="A87" s="2"/>
      <c r="B87" s="4">
        <f t="shared" si="80"/>
        <v>44105</v>
      </c>
      <c r="C87" s="10">
        <v>20</v>
      </c>
      <c r="D87" s="10">
        <v>15</v>
      </c>
      <c r="E87" s="10">
        <v>35</v>
      </c>
      <c r="F87" s="67"/>
      <c r="G87" s="10">
        <v>19.399999999999999</v>
      </c>
      <c r="H87" s="10">
        <v>14.2</v>
      </c>
      <c r="I87" s="10">
        <v>33.5</v>
      </c>
      <c r="J87" s="119"/>
      <c r="K87" s="10">
        <v>19.149999999999999</v>
      </c>
      <c r="L87" s="10">
        <v>14.1</v>
      </c>
      <c r="M87" s="10">
        <v>33.049999999999997</v>
      </c>
      <c r="N87" s="2"/>
    </row>
    <row r="88" spans="1:14" ht="20.25" thickTop="1" thickBot="1">
      <c r="A88" s="2"/>
      <c r="B88" s="4">
        <f t="shared" si="80"/>
        <v>44136</v>
      </c>
      <c r="C88" s="10">
        <v>20</v>
      </c>
      <c r="D88" s="10">
        <v>15</v>
      </c>
      <c r="E88" s="10">
        <v>35</v>
      </c>
      <c r="F88" s="67"/>
      <c r="G88" s="10">
        <v>19.399999999999999</v>
      </c>
      <c r="H88" s="10">
        <v>14.2</v>
      </c>
      <c r="I88" s="10">
        <v>33.5</v>
      </c>
      <c r="J88" s="119"/>
      <c r="K88" s="10">
        <v>19.149999999999999</v>
      </c>
      <c r="L88" s="10">
        <v>14.1</v>
      </c>
      <c r="M88" s="10">
        <v>33.049999999999997</v>
      </c>
      <c r="N88" s="2"/>
    </row>
    <row r="89" spans="1:14" ht="20.25" thickTop="1" thickBot="1">
      <c r="A89" s="2"/>
      <c r="B89" s="69">
        <f t="shared" si="80"/>
        <v>44166</v>
      </c>
      <c r="C89" s="70">
        <v>20</v>
      </c>
      <c r="D89" s="70">
        <v>15</v>
      </c>
      <c r="E89" s="70">
        <v>35</v>
      </c>
      <c r="F89" s="67"/>
      <c r="G89" s="70">
        <v>19.399999999999999</v>
      </c>
      <c r="H89" s="70">
        <v>14.2</v>
      </c>
      <c r="I89" s="70">
        <v>33.5</v>
      </c>
      <c r="J89" s="119"/>
      <c r="K89" s="70">
        <v>19.149999999999999</v>
      </c>
      <c r="L89" s="70">
        <v>14.1</v>
      </c>
      <c r="M89" s="70">
        <v>33.049999999999997</v>
      </c>
      <c r="N89" s="2"/>
    </row>
    <row r="90" spans="1:14" ht="27" thickTop="1" thickBot="1">
      <c r="A90" s="2"/>
      <c r="B90" s="113" t="s">
        <v>16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5"/>
      <c r="N90" s="2"/>
    </row>
    <row r="91" spans="1:14" ht="20.25" thickTop="1" thickBot="1">
      <c r="A91" s="2"/>
      <c r="B91" s="123" t="s">
        <v>16</v>
      </c>
      <c r="C91" s="108" t="s">
        <v>5</v>
      </c>
      <c r="D91" s="108"/>
      <c r="E91" s="108"/>
      <c r="F91" s="67"/>
      <c r="G91" s="108" t="s">
        <v>6</v>
      </c>
      <c r="H91" s="108"/>
      <c r="I91" s="108"/>
      <c r="J91" s="119"/>
      <c r="K91" s="108" t="s">
        <v>7</v>
      </c>
      <c r="L91" s="108"/>
      <c r="M91" s="108"/>
      <c r="N91" s="2"/>
    </row>
    <row r="92" spans="1:14" ht="20.25" thickTop="1" thickBot="1">
      <c r="A92" s="2"/>
      <c r="B92" s="124"/>
      <c r="C92" s="3" t="str">
        <f>$C$12</f>
        <v>Product 1</v>
      </c>
      <c r="D92" s="3" t="str">
        <f>$D$12</f>
        <v>Product 2</v>
      </c>
      <c r="E92" s="3" t="str">
        <f>$E$12</f>
        <v>Product 3</v>
      </c>
      <c r="F92" s="67"/>
      <c r="G92" s="3" t="str">
        <f>$C$12</f>
        <v>Product 1</v>
      </c>
      <c r="H92" s="3" t="str">
        <f>$D$12</f>
        <v>Product 2</v>
      </c>
      <c r="I92" s="3" t="str">
        <f>$E$12</f>
        <v>Product 3</v>
      </c>
      <c r="J92" s="119"/>
      <c r="K92" s="3" t="str">
        <f>$C$12</f>
        <v>Product 1</v>
      </c>
      <c r="L92" s="3" t="str">
        <f>$D$12</f>
        <v>Product 2</v>
      </c>
      <c r="M92" s="3" t="str">
        <f>$E$12</f>
        <v>Product 3</v>
      </c>
      <c r="N92" s="2"/>
    </row>
    <row r="93" spans="1:14" ht="20.25" thickTop="1" thickBot="1">
      <c r="A93" s="2"/>
      <c r="B93" s="6" t="s">
        <v>30</v>
      </c>
      <c r="C93" s="11">
        <f>IFERROR(IF(AVERAGE(C94:C105)=0, "", AVERAGE(C94:C105)), "")</f>
        <v>9.9899999999999967</v>
      </c>
      <c r="D93" s="11">
        <f>IFERROR(IF(AVERAGE(D94:D105)=0, "", AVERAGE(D94:D105)), "")</f>
        <v>9.9899999999999967</v>
      </c>
      <c r="E93" s="11">
        <f>IFERROR(IF(AVERAGE(E94:E105)=0, "", AVERAGE(E94:E105)), "")</f>
        <v>24.990000000000006</v>
      </c>
      <c r="F93" s="67"/>
      <c r="G93" s="11">
        <f>IFERROR(IF(AVERAGE(G94:G105)=0, "", AVERAGE(G94:G105)), "")</f>
        <v>12.590000000000002</v>
      </c>
      <c r="H93" s="11">
        <f>IFERROR(IF(AVERAGE(H94:H105)=0, "", AVERAGE(H94:H105)), "")</f>
        <v>12.789999999999997</v>
      </c>
      <c r="I93" s="11">
        <f>IFERROR(IF(AVERAGE(I94:I105)=0, "", AVERAGE(I94:I105)), "")</f>
        <v>31.490000000000009</v>
      </c>
      <c r="J93" s="119"/>
      <c r="K93" s="11">
        <f>IFERROR(IF(AVERAGE(K94:K105)=0, "", AVERAGE(K94:K105)), "")</f>
        <v>14.840000000000002</v>
      </c>
      <c r="L93" s="11">
        <f>IFERROR(IF(AVERAGE(L94:L105)=0, "", AVERAGE(L94:L105)), "")</f>
        <v>14.889999999999995</v>
      </c>
      <c r="M93" s="11">
        <f>IFERROR(IF(AVERAGE(M94:M105)=0, "", AVERAGE(M94:M105)), "")</f>
        <v>36.940000000000005</v>
      </c>
      <c r="N93" s="2"/>
    </row>
    <row r="94" spans="1:14" ht="20.25" thickTop="1" thickBot="1">
      <c r="A94" s="2"/>
      <c r="B94" s="5">
        <f>$C$9</f>
        <v>43831</v>
      </c>
      <c r="C94" s="62">
        <f>C30-C78</f>
        <v>9.9899999999999984</v>
      </c>
      <c r="D94" s="62">
        <f>D30-D78</f>
        <v>9.9899999999999984</v>
      </c>
      <c r="E94" s="62">
        <f>E30-E78</f>
        <v>24.990000000000002</v>
      </c>
      <c r="F94" s="67"/>
      <c r="G94" s="62">
        <f>G30-G78</f>
        <v>12.59</v>
      </c>
      <c r="H94" s="62">
        <f>H30-H78</f>
        <v>12.79</v>
      </c>
      <c r="I94" s="62">
        <f>I30-I78</f>
        <v>31.490000000000009</v>
      </c>
      <c r="J94" s="119"/>
      <c r="K94" s="62">
        <f>K30-K78</f>
        <v>14.839999999999996</v>
      </c>
      <c r="L94" s="62">
        <f>L30-L78</f>
        <v>14.889999999999999</v>
      </c>
      <c r="M94" s="62">
        <f>M30-M78</f>
        <v>36.940000000000012</v>
      </c>
      <c r="N94" s="2"/>
    </row>
    <row r="95" spans="1:14" ht="20.25" thickTop="1" thickBot="1">
      <c r="A95" s="2"/>
      <c r="B95" s="4">
        <f t="shared" ref="B95:B105" si="81">EDATE(B94, 1)</f>
        <v>43862</v>
      </c>
      <c r="C95" s="62">
        <f t="shared" ref="C95:E95" si="82">C31-C79</f>
        <v>9.9899999999999984</v>
      </c>
      <c r="D95" s="62">
        <f t="shared" si="82"/>
        <v>9.9899999999999984</v>
      </c>
      <c r="E95" s="62">
        <f t="shared" si="82"/>
        <v>24.990000000000002</v>
      </c>
      <c r="F95" s="67"/>
      <c r="G95" s="62">
        <f t="shared" ref="G95:I95" si="83">G31-G79</f>
        <v>12.59</v>
      </c>
      <c r="H95" s="62">
        <f t="shared" si="83"/>
        <v>12.79</v>
      </c>
      <c r="I95" s="62">
        <f t="shared" si="83"/>
        <v>31.490000000000009</v>
      </c>
      <c r="J95" s="119"/>
      <c r="K95" s="62">
        <f t="shared" ref="K95:M95" si="84">K31-K79</f>
        <v>14.839999999999996</v>
      </c>
      <c r="L95" s="62">
        <f t="shared" si="84"/>
        <v>14.889999999999999</v>
      </c>
      <c r="M95" s="62">
        <f t="shared" si="84"/>
        <v>36.940000000000012</v>
      </c>
      <c r="N95" s="2"/>
    </row>
    <row r="96" spans="1:14" ht="20.25" thickTop="1" thickBot="1">
      <c r="A96" s="2"/>
      <c r="B96" s="4">
        <f t="shared" si="81"/>
        <v>43891</v>
      </c>
      <c r="C96" s="62">
        <f t="shared" ref="C96:E96" si="85">C32-C80</f>
        <v>9.9899999999999984</v>
      </c>
      <c r="D96" s="62">
        <f t="shared" si="85"/>
        <v>9.9899999999999984</v>
      </c>
      <c r="E96" s="62">
        <f t="shared" si="85"/>
        <v>24.990000000000002</v>
      </c>
      <c r="F96" s="67"/>
      <c r="G96" s="62">
        <f t="shared" ref="G96:I96" si="86">G32-G80</f>
        <v>12.59</v>
      </c>
      <c r="H96" s="62">
        <f t="shared" si="86"/>
        <v>12.79</v>
      </c>
      <c r="I96" s="62">
        <f t="shared" si="86"/>
        <v>31.490000000000009</v>
      </c>
      <c r="J96" s="119"/>
      <c r="K96" s="62">
        <f t="shared" ref="K96:M96" si="87">K32-K80</f>
        <v>14.839999999999996</v>
      </c>
      <c r="L96" s="62">
        <f t="shared" si="87"/>
        <v>14.889999999999999</v>
      </c>
      <c r="M96" s="62">
        <f t="shared" si="87"/>
        <v>36.940000000000012</v>
      </c>
      <c r="N96" s="2"/>
    </row>
    <row r="97" spans="1:14" ht="20.25" thickTop="1" thickBot="1">
      <c r="A97" s="2"/>
      <c r="B97" s="4">
        <f t="shared" si="81"/>
        <v>43922</v>
      </c>
      <c r="C97" s="62">
        <f t="shared" ref="C97:E97" si="88">C33-C81</f>
        <v>9.9899999999999984</v>
      </c>
      <c r="D97" s="62">
        <f t="shared" si="88"/>
        <v>9.9899999999999984</v>
      </c>
      <c r="E97" s="62">
        <f t="shared" si="88"/>
        <v>24.990000000000002</v>
      </c>
      <c r="F97" s="67"/>
      <c r="G97" s="62">
        <f t="shared" ref="G97:I97" si="89">G33-G81</f>
        <v>12.59</v>
      </c>
      <c r="H97" s="62">
        <f t="shared" si="89"/>
        <v>12.79</v>
      </c>
      <c r="I97" s="62">
        <f t="shared" si="89"/>
        <v>31.490000000000009</v>
      </c>
      <c r="J97" s="119"/>
      <c r="K97" s="62">
        <f t="shared" ref="K97:M97" si="90">K33-K81</f>
        <v>14.839999999999996</v>
      </c>
      <c r="L97" s="62">
        <f t="shared" si="90"/>
        <v>14.889999999999999</v>
      </c>
      <c r="M97" s="62">
        <f t="shared" si="90"/>
        <v>36.940000000000012</v>
      </c>
      <c r="N97" s="2"/>
    </row>
    <row r="98" spans="1:14" ht="20.25" thickTop="1" thickBot="1">
      <c r="A98" s="2"/>
      <c r="B98" s="4">
        <f t="shared" si="81"/>
        <v>43952</v>
      </c>
      <c r="C98" s="62">
        <f t="shared" ref="C98:E98" si="91">C34-C82</f>
        <v>9.9899999999999984</v>
      </c>
      <c r="D98" s="62">
        <f t="shared" si="91"/>
        <v>9.9899999999999984</v>
      </c>
      <c r="E98" s="62">
        <f t="shared" si="91"/>
        <v>24.990000000000002</v>
      </c>
      <c r="F98" s="67"/>
      <c r="G98" s="62">
        <f t="shared" ref="G98:I98" si="92">G34-G82</f>
        <v>12.59</v>
      </c>
      <c r="H98" s="62">
        <f t="shared" si="92"/>
        <v>12.79</v>
      </c>
      <c r="I98" s="62">
        <f t="shared" si="92"/>
        <v>31.490000000000009</v>
      </c>
      <c r="J98" s="119"/>
      <c r="K98" s="62">
        <f t="shared" ref="K98:M98" si="93">K34-K82</f>
        <v>14.839999999999996</v>
      </c>
      <c r="L98" s="62">
        <f t="shared" si="93"/>
        <v>14.889999999999999</v>
      </c>
      <c r="M98" s="62">
        <f t="shared" si="93"/>
        <v>36.940000000000012</v>
      </c>
      <c r="N98" s="2"/>
    </row>
    <row r="99" spans="1:14" ht="20.25" thickTop="1" thickBot="1">
      <c r="A99" s="2"/>
      <c r="B99" s="4">
        <f t="shared" si="81"/>
        <v>43983</v>
      </c>
      <c r="C99" s="62">
        <f t="shared" ref="C99:E99" si="94">C35-C83</f>
        <v>9.9899999999999984</v>
      </c>
      <c r="D99" s="62">
        <f t="shared" si="94"/>
        <v>9.9899999999999984</v>
      </c>
      <c r="E99" s="62">
        <f t="shared" si="94"/>
        <v>24.990000000000002</v>
      </c>
      <c r="F99" s="67"/>
      <c r="G99" s="62">
        <f t="shared" ref="G99:I99" si="95">G35-G83</f>
        <v>12.59</v>
      </c>
      <c r="H99" s="62">
        <f t="shared" si="95"/>
        <v>12.79</v>
      </c>
      <c r="I99" s="62">
        <f t="shared" si="95"/>
        <v>31.490000000000009</v>
      </c>
      <c r="J99" s="119"/>
      <c r="K99" s="62">
        <f t="shared" ref="K99:M99" si="96">K35-K83</f>
        <v>14.839999999999996</v>
      </c>
      <c r="L99" s="62">
        <f t="shared" si="96"/>
        <v>14.889999999999999</v>
      </c>
      <c r="M99" s="62">
        <f t="shared" si="96"/>
        <v>36.940000000000012</v>
      </c>
      <c r="N99" s="2"/>
    </row>
    <row r="100" spans="1:14" ht="20.25" thickTop="1" thickBot="1">
      <c r="A100" s="2"/>
      <c r="B100" s="4">
        <f t="shared" si="81"/>
        <v>44013</v>
      </c>
      <c r="C100" s="62">
        <f t="shared" ref="C100:E100" si="97">C36-C84</f>
        <v>9.9899999999999984</v>
      </c>
      <c r="D100" s="62">
        <f t="shared" si="97"/>
        <v>9.9899999999999984</v>
      </c>
      <c r="E100" s="62">
        <f t="shared" si="97"/>
        <v>24.990000000000002</v>
      </c>
      <c r="F100" s="67"/>
      <c r="G100" s="62">
        <f t="shared" ref="G100:I100" si="98">G36-G84</f>
        <v>12.59</v>
      </c>
      <c r="H100" s="62">
        <f t="shared" si="98"/>
        <v>12.79</v>
      </c>
      <c r="I100" s="62">
        <f t="shared" si="98"/>
        <v>31.490000000000009</v>
      </c>
      <c r="J100" s="119"/>
      <c r="K100" s="62">
        <f t="shared" ref="K100:M100" si="99">K36-K84</f>
        <v>14.839999999999996</v>
      </c>
      <c r="L100" s="62">
        <f t="shared" si="99"/>
        <v>14.889999999999999</v>
      </c>
      <c r="M100" s="62">
        <f t="shared" si="99"/>
        <v>36.940000000000012</v>
      </c>
      <c r="N100" s="2"/>
    </row>
    <row r="101" spans="1:14" ht="20.25" thickTop="1" thickBot="1">
      <c r="A101" s="2"/>
      <c r="B101" s="4">
        <f t="shared" si="81"/>
        <v>44044</v>
      </c>
      <c r="C101" s="62">
        <f t="shared" ref="C101:E101" si="100">C37-C85</f>
        <v>9.9899999999999984</v>
      </c>
      <c r="D101" s="62">
        <f t="shared" si="100"/>
        <v>9.9899999999999984</v>
      </c>
      <c r="E101" s="62">
        <f t="shared" si="100"/>
        <v>24.990000000000002</v>
      </c>
      <c r="F101" s="67"/>
      <c r="G101" s="62">
        <f t="shared" ref="G101:I101" si="101">G37-G85</f>
        <v>12.59</v>
      </c>
      <c r="H101" s="62">
        <f t="shared" si="101"/>
        <v>12.79</v>
      </c>
      <c r="I101" s="62">
        <f t="shared" si="101"/>
        <v>31.490000000000009</v>
      </c>
      <c r="J101" s="119"/>
      <c r="K101" s="62">
        <f t="shared" ref="K101:M101" si="102">K37-K85</f>
        <v>14.839999999999996</v>
      </c>
      <c r="L101" s="62">
        <f t="shared" si="102"/>
        <v>14.889999999999999</v>
      </c>
      <c r="M101" s="62">
        <f t="shared" si="102"/>
        <v>36.940000000000012</v>
      </c>
      <c r="N101" s="2"/>
    </row>
    <row r="102" spans="1:14" ht="20.25" thickTop="1" thickBot="1">
      <c r="A102" s="2"/>
      <c r="B102" s="4">
        <f t="shared" si="81"/>
        <v>44075</v>
      </c>
      <c r="C102" s="62">
        <f t="shared" ref="C102:E102" si="103">C38-C86</f>
        <v>9.9899999999999984</v>
      </c>
      <c r="D102" s="62">
        <f t="shared" si="103"/>
        <v>9.9899999999999984</v>
      </c>
      <c r="E102" s="62">
        <f t="shared" si="103"/>
        <v>24.990000000000002</v>
      </c>
      <c r="F102" s="67"/>
      <c r="G102" s="62">
        <f t="shared" ref="G102:I102" si="104">G38-G86</f>
        <v>12.59</v>
      </c>
      <c r="H102" s="62">
        <f t="shared" si="104"/>
        <v>12.79</v>
      </c>
      <c r="I102" s="62">
        <f t="shared" si="104"/>
        <v>31.490000000000009</v>
      </c>
      <c r="J102" s="119"/>
      <c r="K102" s="62">
        <f t="shared" ref="K102:M102" si="105">K38-K86</f>
        <v>14.839999999999996</v>
      </c>
      <c r="L102" s="62">
        <f t="shared" si="105"/>
        <v>14.889999999999999</v>
      </c>
      <c r="M102" s="62">
        <f t="shared" si="105"/>
        <v>36.940000000000012</v>
      </c>
      <c r="N102" s="2"/>
    </row>
    <row r="103" spans="1:14" ht="20.25" thickTop="1" thickBot="1">
      <c r="A103" s="2"/>
      <c r="B103" s="4">
        <f t="shared" si="81"/>
        <v>44105</v>
      </c>
      <c r="C103" s="62">
        <f t="shared" ref="C103:E103" si="106">C39-C87</f>
        <v>9.9899999999999984</v>
      </c>
      <c r="D103" s="62">
        <f t="shared" si="106"/>
        <v>9.9899999999999984</v>
      </c>
      <c r="E103" s="62">
        <f t="shared" si="106"/>
        <v>24.990000000000002</v>
      </c>
      <c r="F103" s="67"/>
      <c r="G103" s="62">
        <f t="shared" ref="G103:I103" si="107">G39-G87</f>
        <v>12.59</v>
      </c>
      <c r="H103" s="62">
        <f t="shared" si="107"/>
        <v>12.79</v>
      </c>
      <c r="I103" s="62">
        <f t="shared" si="107"/>
        <v>31.490000000000009</v>
      </c>
      <c r="J103" s="119"/>
      <c r="K103" s="62">
        <f t="shared" ref="K103:M103" si="108">K39-K87</f>
        <v>14.839999999999996</v>
      </c>
      <c r="L103" s="62">
        <f t="shared" si="108"/>
        <v>14.889999999999999</v>
      </c>
      <c r="M103" s="62">
        <f t="shared" si="108"/>
        <v>36.940000000000012</v>
      </c>
      <c r="N103" s="2"/>
    </row>
    <row r="104" spans="1:14" ht="20.25" thickTop="1" thickBot="1">
      <c r="A104" s="2"/>
      <c r="B104" s="4">
        <f t="shared" si="81"/>
        <v>44136</v>
      </c>
      <c r="C104" s="62">
        <f t="shared" ref="C104:E104" si="109">C40-C88</f>
        <v>9.9899999999999984</v>
      </c>
      <c r="D104" s="62">
        <f t="shared" si="109"/>
        <v>9.9899999999999984</v>
      </c>
      <c r="E104" s="62">
        <f t="shared" si="109"/>
        <v>24.990000000000002</v>
      </c>
      <c r="F104" s="67"/>
      <c r="G104" s="62">
        <f t="shared" ref="G104:I104" si="110">G40-G88</f>
        <v>12.59</v>
      </c>
      <c r="H104" s="62">
        <f t="shared" si="110"/>
        <v>12.79</v>
      </c>
      <c r="I104" s="62">
        <f t="shared" si="110"/>
        <v>31.490000000000009</v>
      </c>
      <c r="J104" s="119"/>
      <c r="K104" s="62">
        <f t="shared" ref="K104:M104" si="111">K40-K88</f>
        <v>14.839999999999996</v>
      </c>
      <c r="L104" s="62">
        <f t="shared" si="111"/>
        <v>14.889999999999999</v>
      </c>
      <c r="M104" s="62">
        <f t="shared" si="111"/>
        <v>36.940000000000012</v>
      </c>
      <c r="N104" s="2"/>
    </row>
    <row r="105" spans="1:14" ht="20.25" thickTop="1" thickBot="1">
      <c r="A105" s="2"/>
      <c r="B105" s="69">
        <f t="shared" si="81"/>
        <v>44166</v>
      </c>
      <c r="C105" s="74">
        <f t="shared" ref="C105:E105" si="112">C41-C89</f>
        <v>9.9899999999999984</v>
      </c>
      <c r="D105" s="74">
        <f t="shared" si="112"/>
        <v>9.9899999999999984</v>
      </c>
      <c r="E105" s="74">
        <f t="shared" si="112"/>
        <v>24.990000000000002</v>
      </c>
      <c r="F105" s="67"/>
      <c r="G105" s="74">
        <f t="shared" ref="G105:I105" si="113">G41-G89</f>
        <v>12.59</v>
      </c>
      <c r="H105" s="74">
        <f t="shared" si="113"/>
        <v>12.79</v>
      </c>
      <c r="I105" s="74">
        <f t="shared" si="113"/>
        <v>31.490000000000009</v>
      </c>
      <c r="J105" s="119"/>
      <c r="K105" s="74">
        <f t="shared" ref="K105:M105" si="114">K41-K89</f>
        <v>14.839999999999996</v>
      </c>
      <c r="L105" s="74">
        <f t="shared" si="114"/>
        <v>14.889999999999999</v>
      </c>
      <c r="M105" s="74">
        <f t="shared" si="114"/>
        <v>36.940000000000012</v>
      </c>
      <c r="N105" s="2"/>
    </row>
    <row r="106" spans="1:14" ht="27" thickTop="1" thickBot="1">
      <c r="A106" s="2"/>
      <c r="B106" s="113" t="s">
        <v>18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5"/>
      <c r="N106" s="2"/>
    </row>
    <row r="107" spans="1:14" ht="20.25" thickTop="1" thickBot="1">
      <c r="A107" s="2"/>
      <c r="B107" s="120" t="s">
        <v>18</v>
      </c>
      <c r="C107" s="108" t="s">
        <v>5</v>
      </c>
      <c r="D107" s="108"/>
      <c r="E107" s="108"/>
      <c r="F107" s="67"/>
      <c r="G107" s="108" t="s">
        <v>6</v>
      </c>
      <c r="H107" s="108"/>
      <c r="I107" s="108"/>
      <c r="J107" s="119"/>
      <c r="K107" s="108" t="s">
        <v>7</v>
      </c>
      <c r="L107" s="108"/>
      <c r="M107" s="108"/>
      <c r="N107" s="2"/>
    </row>
    <row r="108" spans="1:14" ht="20.25" thickTop="1" thickBot="1">
      <c r="A108" s="2"/>
      <c r="B108" s="108"/>
      <c r="C108" s="3" t="str">
        <f>$C$12</f>
        <v>Product 1</v>
      </c>
      <c r="D108" s="3" t="str">
        <f>$D$12</f>
        <v>Product 2</v>
      </c>
      <c r="E108" s="3" t="str">
        <f>$E$12</f>
        <v>Product 3</v>
      </c>
      <c r="F108" s="67"/>
      <c r="G108" s="3" t="str">
        <f>$C$12</f>
        <v>Product 1</v>
      </c>
      <c r="H108" s="3" t="str">
        <f>$D$12</f>
        <v>Product 2</v>
      </c>
      <c r="I108" s="3" t="str">
        <f>$E$12</f>
        <v>Product 3</v>
      </c>
      <c r="J108" s="119"/>
      <c r="K108" s="3" t="str">
        <f>$C$12</f>
        <v>Product 1</v>
      </c>
      <c r="L108" s="3" t="str">
        <f>$D$12</f>
        <v>Product 2</v>
      </c>
      <c r="M108" s="3" t="str">
        <f>$E$12</f>
        <v>Product 3</v>
      </c>
      <c r="N108" s="2"/>
    </row>
    <row r="109" spans="1:14" ht="20.25" thickTop="1" thickBot="1">
      <c r="A109" s="2"/>
      <c r="B109" s="6" t="s">
        <v>29</v>
      </c>
      <c r="C109" s="12">
        <f>IF(SUM(C110:C121)=0, "", SUM(C110:C121))</f>
        <v>196303.5</v>
      </c>
      <c r="D109" s="12">
        <f t="shared" ref="D109" si="115">IF(SUM(D110:D121)=0, "", SUM(D110:D121))</f>
        <v>312886.79999999993</v>
      </c>
      <c r="E109" s="12">
        <f t="shared" ref="E109" si="116">IF(SUM(E110:E121)=0, "", SUM(E110:E121))</f>
        <v>377848.8</v>
      </c>
      <c r="F109" s="67"/>
      <c r="G109" s="12">
        <f>IF(SUM(G110:G121)=0, "", SUM(G110:G121))</f>
        <v>292717.5</v>
      </c>
      <c r="H109" s="12">
        <f t="shared" ref="H109" si="117">IF(SUM(H110:H121)=0, "", SUM(H110:H121))</f>
        <v>437417.99999999988</v>
      </c>
      <c r="I109" s="12">
        <f t="shared" ref="I109" si="118">IF(SUM(I110:I121)=0, "", SUM(I110:I121))</f>
        <v>566820.00000000012</v>
      </c>
      <c r="J109" s="119"/>
      <c r="K109" s="12">
        <f>IF(SUM(K110:K121)=0, "", SUM(K110:K121))</f>
        <v>398453.99999999994</v>
      </c>
      <c r="L109" s="12">
        <f t="shared" ref="L109" si="119">IF(SUM(L110:L121)=0, "", SUM(L110:L121))</f>
        <v>552121.19999999995</v>
      </c>
      <c r="M109" s="12">
        <f t="shared" ref="M109" si="120">IF(SUM(M110:M121)=0, "", SUM(M110:M121))</f>
        <v>771307.20000000019</v>
      </c>
      <c r="N109" s="2"/>
    </row>
    <row r="110" spans="1:14" ht="20.25" thickTop="1" thickBot="1">
      <c r="A110" s="2"/>
      <c r="B110" s="5">
        <f>$C$9</f>
        <v>43831</v>
      </c>
      <c r="C110" s="61">
        <f t="shared" ref="C110:E121" si="121">C62-(C78*C14)</f>
        <v>14985</v>
      </c>
      <c r="D110" s="61">
        <f t="shared" si="121"/>
        <v>24974.999999999993</v>
      </c>
      <c r="E110" s="61">
        <f t="shared" si="121"/>
        <v>28738.5</v>
      </c>
      <c r="F110" s="67"/>
      <c r="G110" s="61">
        <f t="shared" ref="G110:I121" si="122">G62-(G78*G14)</f>
        <v>22662</v>
      </c>
      <c r="H110" s="61">
        <f t="shared" si="122"/>
        <v>35044.599999999991</v>
      </c>
      <c r="I110" s="61">
        <f t="shared" si="122"/>
        <v>43771.100000000006</v>
      </c>
      <c r="J110" s="119"/>
      <c r="K110" s="61">
        <f t="shared" ref="K110:M121" si="123">K62-(K78*K14)</f>
        <v>31163.999999999985</v>
      </c>
      <c r="L110" s="61">
        <f t="shared" si="123"/>
        <v>44372.2</v>
      </c>
      <c r="M110" s="61">
        <f t="shared" si="123"/>
        <v>60212.200000000019</v>
      </c>
      <c r="N110" s="2"/>
    </row>
    <row r="111" spans="1:14" ht="20.25" thickTop="1" thickBot="1">
      <c r="A111" s="2"/>
      <c r="B111" s="4">
        <f t="shared" ref="B111:B121" si="124">EDATE(B110, 1)</f>
        <v>43862</v>
      </c>
      <c r="C111" s="61">
        <f t="shared" si="121"/>
        <v>15234.75</v>
      </c>
      <c r="D111" s="61">
        <f t="shared" si="121"/>
        <v>25174.799999999996</v>
      </c>
      <c r="E111" s="61">
        <f t="shared" si="121"/>
        <v>29238.300000000003</v>
      </c>
      <c r="F111" s="67"/>
      <c r="G111" s="61">
        <f t="shared" si="122"/>
        <v>22976.75</v>
      </c>
      <c r="H111" s="61">
        <f t="shared" si="122"/>
        <v>35300.399999999994</v>
      </c>
      <c r="I111" s="61">
        <f t="shared" si="122"/>
        <v>44400.900000000009</v>
      </c>
      <c r="J111" s="119"/>
      <c r="K111" s="61">
        <f t="shared" si="123"/>
        <v>31534.999999999985</v>
      </c>
      <c r="L111" s="61">
        <f t="shared" si="123"/>
        <v>44670</v>
      </c>
      <c r="M111" s="61">
        <f t="shared" si="123"/>
        <v>60951.000000000022</v>
      </c>
      <c r="N111" s="2"/>
    </row>
    <row r="112" spans="1:14" ht="20.25" thickTop="1" thickBot="1">
      <c r="A112" s="2"/>
      <c r="B112" s="4">
        <f t="shared" si="124"/>
        <v>43891</v>
      </c>
      <c r="C112" s="61">
        <f t="shared" si="121"/>
        <v>15484.5</v>
      </c>
      <c r="D112" s="61">
        <f t="shared" si="121"/>
        <v>25374.6</v>
      </c>
      <c r="E112" s="61">
        <f t="shared" si="121"/>
        <v>29738.100000000006</v>
      </c>
      <c r="F112" s="67"/>
      <c r="G112" s="61">
        <f t="shared" si="122"/>
        <v>23291.5</v>
      </c>
      <c r="H112" s="61">
        <f t="shared" si="122"/>
        <v>35556.199999999997</v>
      </c>
      <c r="I112" s="61">
        <f t="shared" si="122"/>
        <v>45030.700000000012</v>
      </c>
      <c r="J112" s="119"/>
      <c r="K112" s="61">
        <f t="shared" si="123"/>
        <v>31905.999999999985</v>
      </c>
      <c r="L112" s="61">
        <f t="shared" si="123"/>
        <v>44967.799999999988</v>
      </c>
      <c r="M112" s="61">
        <f t="shared" si="123"/>
        <v>61689.800000000025</v>
      </c>
      <c r="N112" s="2"/>
    </row>
    <row r="113" spans="1:14" ht="20.25" thickTop="1" thickBot="1">
      <c r="A113" s="2"/>
      <c r="B113" s="4">
        <f t="shared" si="124"/>
        <v>43922</v>
      </c>
      <c r="C113" s="61">
        <f t="shared" si="121"/>
        <v>15734.25</v>
      </c>
      <c r="D113" s="61">
        <f t="shared" si="121"/>
        <v>25574.399999999994</v>
      </c>
      <c r="E113" s="61">
        <f t="shared" si="121"/>
        <v>30237.900000000009</v>
      </c>
      <c r="F113" s="67"/>
      <c r="G113" s="61">
        <f t="shared" si="122"/>
        <v>23606.25</v>
      </c>
      <c r="H113" s="61">
        <f t="shared" si="122"/>
        <v>35812</v>
      </c>
      <c r="I113" s="61">
        <f t="shared" si="122"/>
        <v>45660.500000000015</v>
      </c>
      <c r="J113" s="119"/>
      <c r="K113" s="61">
        <f t="shared" si="123"/>
        <v>32276.999999999985</v>
      </c>
      <c r="L113" s="61">
        <f t="shared" si="123"/>
        <v>45265.599999999991</v>
      </c>
      <c r="M113" s="61">
        <f t="shared" si="123"/>
        <v>62428.600000000028</v>
      </c>
      <c r="N113" s="2"/>
    </row>
    <row r="114" spans="1:14" ht="20.25" thickTop="1" thickBot="1">
      <c r="A114" s="2"/>
      <c r="B114" s="4">
        <f t="shared" si="124"/>
        <v>43952</v>
      </c>
      <c r="C114" s="61">
        <f t="shared" si="121"/>
        <v>15984</v>
      </c>
      <c r="D114" s="61">
        <f t="shared" si="121"/>
        <v>25774.199999999997</v>
      </c>
      <c r="E114" s="61">
        <f t="shared" si="121"/>
        <v>30737.699999999997</v>
      </c>
      <c r="F114" s="67"/>
      <c r="G114" s="61">
        <f t="shared" si="122"/>
        <v>23921</v>
      </c>
      <c r="H114" s="61">
        <f t="shared" si="122"/>
        <v>36067.799999999988</v>
      </c>
      <c r="I114" s="61">
        <f t="shared" si="122"/>
        <v>46290.300000000017</v>
      </c>
      <c r="J114" s="119"/>
      <c r="K114" s="61">
        <f t="shared" si="123"/>
        <v>32647.999999999985</v>
      </c>
      <c r="L114" s="61">
        <f t="shared" si="123"/>
        <v>45563.399999999994</v>
      </c>
      <c r="M114" s="61">
        <f t="shared" si="123"/>
        <v>63167.400000000016</v>
      </c>
      <c r="N114" s="2"/>
    </row>
    <row r="115" spans="1:14" ht="20.25" thickTop="1" thickBot="1">
      <c r="A115" s="2"/>
      <c r="B115" s="4">
        <f t="shared" si="124"/>
        <v>43983</v>
      </c>
      <c r="C115" s="61">
        <f t="shared" si="121"/>
        <v>16233.75</v>
      </c>
      <c r="D115" s="61">
        <f t="shared" si="121"/>
        <v>25973.999999999993</v>
      </c>
      <c r="E115" s="61">
        <f t="shared" si="121"/>
        <v>31237.5</v>
      </c>
      <c r="F115" s="67"/>
      <c r="G115" s="61">
        <f t="shared" si="122"/>
        <v>24235.75</v>
      </c>
      <c r="H115" s="61">
        <f t="shared" si="122"/>
        <v>36323.599999999991</v>
      </c>
      <c r="I115" s="61">
        <f t="shared" si="122"/>
        <v>46920.10000000002</v>
      </c>
      <c r="J115" s="119"/>
      <c r="K115" s="61">
        <f t="shared" si="123"/>
        <v>33018.999999999985</v>
      </c>
      <c r="L115" s="61">
        <f t="shared" si="123"/>
        <v>45861.2</v>
      </c>
      <c r="M115" s="61">
        <f t="shared" si="123"/>
        <v>63906.200000000019</v>
      </c>
      <c r="N115" s="2"/>
    </row>
    <row r="116" spans="1:14" ht="20.25" thickTop="1" thickBot="1">
      <c r="A116" s="2"/>
      <c r="B116" s="4">
        <f t="shared" si="124"/>
        <v>44013</v>
      </c>
      <c r="C116" s="61">
        <f t="shared" si="121"/>
        <v>16483.5</v>
      </c>
      <c r="D116" s="61">
        <f t="shared" si="121"/>
        <v>26173.799999999996</v>
      </c>
      <c r="E116" s="61">
        <f t="shared" si="121"/>
        <v>31737.300000000003</v>
      </c>
      <c r="F116" s="67"/>
      <c r="G116" s="61">
        <f t="shared" si="122"/>
        <v>24550.5</v>
      </c>
      <c r="H116" s="61">
        <f t="shared" si="122"/>
        <v>36579.399999999994</v>
      </c>
      <c r="I116" s="61">
        <f t="shared" si="122"/>
        <v>47549.900000000009</v>
      </c>
      <c r="J116" s="119"/>
      <c r="K116" s="61">
        <f t="shared" si="123"/>
        <v>33389.999999999985</v>
      </c>
      <c r="L116" s="61">
        <f t="shared" si="123"/>
        <v>46159</v>
      </c>
      <c r="M116" s="61">
        <f t="shared" si="123"/>
        <v>64645.000000000022</v>
      </c>
      <c r="N116" s="2"/>
    </row>
    <row r="117" spans="1:14" ht="20.25" thickTop="1" thickBot="1">
      <c r="A117" s="2"/>
      <c r="B117" s="4">
        <f t="shared" si="124"/>
        <v>44044</v>
      </c>
      <c r="C117" s="61">
        <f t="shared" si="121"/>
        <v>16733.25</v>
      </c>
      <c r="D117" s="61">
        <f t="shared" si="121"/>
        <v>26373.599999999991</v>
      </c>
      <c r="E117" s="61">
        <f t="shared" si="121"/>
        <v>32237.100000000006</v>
      </c>
      <c r="F117" s="67"/>
      <c r="G117" s="61">
        <f t="shared" si="122"/>
        <v>24865.25</v>
      </c>
      <c r="H117" s="61">
        <f t="shared" si="122"/>
        <v>36835.199999999997</v>
      </c>
      <c r="I117" s="61">
        <f t="shared" si="122"/>
        <v>48179.700000000012</v>
      </c>
      <c r="J117" s="119"/>
      <c r="K117" s="61">
        <f t="shared" si="123"/>
        <v>33760.999999999985</v>
      </c>
      <c r="L117" s="61">
        <f t="shared" si="123"/>
        <v>46456.799999999988</v>
      </c>
      <c r="M117" s="61">
        <f t="shared" si="123"/>
        <v>65383.800000000025</v>
      </c>
      <c r="N117" s="2"/>
    </row>
    <row r="118" spans="1:14" ht="20.25" thickTop="1" thickBot="1">
      <c r="A118" s="2"/>
      <c r="B118" s="4">
        <f t="shared" si="124"/>
        <v>44075</v>
      </c>
      <c r="C118" s="61">
        <f t="shared" si="121"/>
        <v>16983</v>
      </c>
      <c r="D118" s="61">
        <f t="shared" si="121"/>
        <v>26573.399999999994</v>
      </c>
      <c r="E118" s="61">
        <f t="shared" si="121"/>
        <v>32736.900000000009</v>
      </c>
      <c r="F118" s="67"/>
      <c r="G118" s="61">
        <f t="shared" si="122"/>
        <v>25180</v>
      </c>
      <c r="H118" s="61">
        <f t="shared" si="122"/>
        <v>37091</v>
      </c>
      <c r="I118" s="61">
        <f t="shared" si="122"/>
        <v>48809.500000000015</v>
      </c>
      <c r="J118" s="119"/>
      <c r="K118" s="61">
        <f t="shared" si="123"/>
        <v>34131.999999999985</v>
      </c>
      <c r="L118" s="61">
        <f t="shared" si="123"/>
        <v>46754.599999999991</v>
      </c>
      <c r="M118" s="61">
        <f t="shared" si="123"/>
        <v>66122.600000000035</v>
      </c>
      <c r="N118" s="2"/>
    </row>
    <row r="119" spans="1:14" ht="20.25" thickTop="1" thickBot="1">
      <c r="A119" s="2"/>
      <c r="B119" s="4">
        <f t="shared" si="124"/>
        <v>44105</v>
      </c>
      <c r="C119" s="61">
        <f t="shared" si="121"/>
        <v>17232.75</v>
      </c>
      <c r="D119" s="61">
        <f t="shared" si="121"/>
        <v>26773.199999999997</v>
      </c>
      <c r="E119" s="61">
        <f t="shared" si="121"/>
        <v>33236.699999999997</v>
      </c>
      <c r="F119" s="67"/>
      <c r="G119" s="61">
        <f t="shared" si="122"/>
        <v>25494.75</v>
      </c>
      <c r="H119" s="61">
        <f t="shared" si="122"/>
        <v>37346.799999999988</v>
      </c>
      <c r="I119" s="61">
        <f t="shared" si="122"/>
        <v>49439.300000000017</v>
      </c>
      <c r="J119" s="119"/>
      <c r="K119" s="61">
        <f t="shared" si="123"/>
        <v>34502.999999999985</v>
      </c>
      <c r="L119" s="61">
        <f t="shared" si="123"/>
        <v>47052.399999999994</v>
      </c>
      <c r="M119" s="61">
        <f t="shared" si="123"/>
        <v>66861.400000000023</v>
      </c>
      <c r="N119" s="2"/>
    </row>
    <row r="120" spans="1:14" ht="20.25" thickTop="1" thickBot="1">
      <c r="A120" s="2"/>
      <c r="B120" s="4">
        <f t="shared" si="124"/>
        <v>44136</v>
      </c>
      <c r="C120" s="61">
        <f t="shared" si="121"/>
        <v>17482.5</v>
      </c>
      <c r="D120" s="61">
        <f t="shared" si="121"/>
        <v>26973</v>
      </c>
      <c r="E120" s="61">
        <f t="shared" si="121"/>
        <v>33736.5</v>
      </c>
      <c r="F120" s="67"/>
      <c r="G120" s="61">
        <f t="shared" si="122"/>
        <v>25809.5</v>
      </c>
      <c r="H120" s="61">
        <f t="shared" si="122"/>
        <v>37602.599999999991</v>
      </c>
      <c r="I120" s="61">
        <f t="shared" si="122"/>
        <v>50069.10000000002</v>
      </c>
      <c r="J120" s="119"/>
      <c r="K120" s="61">
        <f t="shared" si="123"/>
        <v>34873.999999999985</v>
      </c>
      <c r="L120" s="61">
        <f t="shared" si="123"/>
        <v>47350.2</v>
      </c>
      <c r="M120" s="61">
        <f t="shared" si="123"/>
        <v>67600.200000000012</v>
      </c>
      <c r="N120" s="2"/>
    </row>
    <row r="121" spans="1:14" ht="20.25" thickTop="1" thickBot="1">
      <c r="A121" s="2"/>
      <c r="B121" s="69">
        <f t="shared" si="124"/>
        <v>44166</v>
      </c>
      <c r="C121" s="73">
        <f t="shared" si="121"/>
        <v>17732.25</v>
      </c>
      <c r="D121" s="73">
        <f t="shared" si="121"/>
        <v>27172.800000000003</v>
      </c>
      <c r="E121" s="73">
        <f t="shared" si="121"/>
        <v>34236.300000000003</v>
      </c>
      <c r="F121" s="67"/>
      <c r="G121" s="73">
        <f t="shared" si="122"/>
        <v>26124.25</v>
      </c>
      <c r="H121" s="73">
        <f t="shared" si="122"/>
        <v>37858.399999999994</v>
      </c>
      <c r="I121" s="73">
        <f t="shared" si="122"/>
        <v>50698.900000000009</v>
      </c>
      <c r="J121" s="119"/>
      <c r="K121" s="73">
        <f t="shared" si="123"/>
        <v>35244.999999999985</v>
      </c>
      <c r="L121" s="73">
        <f t="shared" si="123"/>
        <v>47648</v>
      </c>
      <c r="M121" s="73">
        <f t="shared" si="123"/>
        <v>68339.000000000029</v>
      </c>
      <c r="N121" s="2"/>
    </row>
    <row r="122" spans="1:14" ht="27" thickTop="1" thickBot="1">
      <c r="A122" s="2"/>
      <c r="B122" s="113" t="s">
        <v>17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5"/>
      <c r="N122" s="2"/>
    </row>
    <row r="123" spans="1:14" ht="20.25" thickTop="1" thickBot="1">
      <c r="A123" s="2"/>
      <c r="B123" s="123" t="s">
        <v>17</v>
      </c>
      <c r="C123" s="108" t="s">
        <v>5</v>
      </c>
      <c r="D123" s="108"/>
      <c r="E123" s="108"/>
      <c r="F123" s="67"/>
      <c r="G123" s="108" t="s">
        <v>6</v>
      </c>
      <c r="H123" s="108"/>
      <c r="I123" s="108"/>
      <c r="J123" s="119"/>
      <c r="K123" s="108" t="s">
        <v>7</v>
      </c>
      <c r="L123" s="108"/>
      <c r="M123" s="108"/>
      <c r="N123" s="2"/>
    </row>
    <row r="124" spans="1:14" ht="20.25" thickTop="1" thickBot="1">
      <c r="A124" s="2"/>
      <c r="B124" s="124"/>
      <c r="C124" s="3" t="str">
        <f>$C$12</f>
        <v>Product 1</v>
      </c>
      <c r="D124" s="3" t="str">
        <f>$D$12</f>
        <v>Product 2</v>
      </c>
      <c r="E124" s="3" t="str">
        <f>$E$12</f>
        <v>Product 3</v>
      </c>
      <c r="F124" s="67"/>
      <c r="G124" s="3" t="str">
        <f>$C$12</f>
        <v>Product 1</v>
      </c>
      <c r="H124" s="3" t="str">
        <f>$D$12</f>
        <v>Product 2</v>
      </c>
      <c r="I124" s="3" t="str">
        <f>$E$12</f>
        <v>Product 3</v>
      </c>
      <c r="J124" s="119"/>
      <c r="K124" s="3" t="str">
        <f>$C$12</f>
        <v>Product 1</v>
      </c>
      <c r="L124" s="3" t="str">
        <f>$D$12</f>
        <v>Product 2</v>
      </c>
      <c r="M124" s="3" t="str">
        <f>$E$12</f>
        <v>Product 3</v>
      </c>
      <c r="N124" s="2"/>
    </row>
    <row r="125" spans="1:14" ht="20.25" thickTop="1" thickBot="1">
      <c r="A125" s="2"/>
      <c r="B125" s="6" t="s">
        <v>30</v>
      </c>
      <c r="C125" s="8">
        <f>IFERROR(IF(AVERAGE(C126:C137)=0, "", AVERAGE(C126:C137)), "")</f>
        <v>0.33311103701233741</v>
      </c>
      <c r="D125" s="8">
        <f>IFERROR(IF(AVERAGE(D126:D137)=0, "", AVERAGE(D126:D137)), "")</f>
        <v>0.39975990396158467</v>
      </c>
      <c r="E125" s="8">
        <f>IFERROR(IF(AVERAGE(E126:E137)=0, "", AVERAGE(E126:E137)), "")</f>
        <v>0.41656942823803966</v>
      </c>
      <c r="F125" s="67"/>
      <c r="G125" s="8">
        <f>IFERROR(IF(AVERAGE(G126:G137)=0, "", AVERAGE(G126:G137)), "")</f>
        <v>0.39356048765239132</v>
      </c>
      <c r="H125" s="8">
        <f>IFERROR(IF(AVERAGE(H126:H137)=0, "", AVERAGE(H126:H137)), "")</f>
        <v>0.47387921452389753</v>
      </c>
      <c r="I125" s="8">
        <f>IFERROR(IF(AVERAGE(I126:I137)=0, "", AVERAGE(I126:I137)), "")</f>
        <v>0.48453608247422686</v>
      </c>
      <c r="J125" s="119"/>
      <c r="K125" s="8">
        <f>IFERROR(IF(AVERAGE(K126:K137)=0, "", AVERAGE(K126:K137)), "")</f>
        <v>0.43659899970579558</v>
      </c>
      <c r="L125" s="8">
        <f>IFERROR(IF(AVERAGE(L126:L137)=0, "", AVERAGE(L126:L137)), "")</f>
        <v>0.51362538806484992</v>
      </c>
      <c r="M125" s="8">
        <f>IFERROR(IF(AVERAGE(M126:M137)=0, "", AVERAGE(M126:M137)), "")</f>
        <v>0.52778968424060591</v>
      </c>
      <c r="N125" s="2"/>
    </row>
    <row r="126" spans="1:14" ht="20.25" thickTop="1" thickBot="1">
      <c r="A126" s="2"/>
      <c r="B126" s="5">
        <f>$C$9</f>
        <v>43831</v>
      </c>
      <c r="C126" s="63">
        <f>C110/C62</f>
        <v>0.33311103701233746</v>
      </c>
      <c r="D126" s="63">
        <f>D110/D62</f>
        <v>0.39975990396158456</v>
      </c>
      <c r="E126" s="63">
        <f>E110/E62</f>
        <v>0.41656942823803966</v>
      </c>
      <c r="F126" s="67"/>
      <c r="G126" s="63">
        <f>G110/G62</f>
        <v>0.39356048765239138</v>
      </c>
      <c r="H126" s="63">
        <f>H110/H62</f>
        <v>0.4738792145238977</v>
      </c>
      <c r="I126" s="63">
        <f>I110/I62</f>
        <v>0.48453608247422686</v>
      </c>
      <c r="J126" s="119"/>
      <c r="K126" s="63">
        <f>K110/K62</f>
        <v>0.43659899970579569</v>
      </c>
      <c r="L126" s="63">
        <f>L110/L62</f>
        <v>0.51362538806484992</v>
      </c>
      <c r="M126" s="63">
        <f>M110/M62</f>
        <v>0.52778968424060591</v>
      </c>
      <c r="N126" s="2"/>
    </row>
    <row r="127" spans="1:14" ht="20.25" thickTop="1" thickBot="1">
      <c r="A127" s="2"/>
      <c r="B127" s="4">
        <f t="shared" ref="B127:B137" si="125">EDATE(B126, 1)</f>
        <v>43862</v>
      </c>
      <c r="C127" s="63">
        <f t="shared" ref="C127:E127" si="126">C111/C63</f>
        <v>0.33311103701233746</v>
      </c>
      <c r="D127" s="63">
        <f t="shared" si="126"/>
        <v>0.39975990396158462</v>
      </c>
      <c r="E127" s="63">
        <f t="shared" si="126"/>
        <v>0.41656942823803972</v>
      </c>
      <c r="F127" s="67"/>
      <c r="G127" s="63">
        <f t="shared" ref="G127:I127" si="127">G111/G63</f>
        <v>0.39356048765239138</v>
      </c>
      <c r="H127" s="63">
        <f t="shared" si="127"/>
        <v>0.4738792145238977</v>
      </c>
      <c r="I127" s="63">
        <f t="shared" si="127"/>
        <v>0.48453608247422686</v>
      </c>
      <c r="J127" s="119"/>
      <c r="K127" s="63">
        <f t="shared" ref="K127:M127" si="128">K111/K63</f>
        <v>0.43659899970579569</v>
      </c>
      <c r="L127" s="63">
        <f t="shared" si="128"/>
        <v>0.51362538806484992</v>
      </c>
      <c r="M127" s="63">
        <f t="shared" si="128"/>
        <v>0.52778968424060591</v>
      </c>
      <c r="N127" s="2"/>
    </row>
    <row r="128" spans="1:14" ht="20.25" thickTop="1" thickBot="1">
      <c r="A128" s="2"/>
      <c r="B128" s="4">
        <f t="shared" si="125"/>
        <v>43891</v>
      </c>
      <c r="C128" s="63">
        <f t="shared" ref="C128:E128" si="129">C112/C64</f>
        <v>0.33311103701233746</v>
      </c>
      <c r="D128" s="63">
        <f t="shared" si="129"/>
        <v>0.39975990396158462</v>
      </c>
      <c r="E128" s="63">
        <f t="shared" si="129"/>
        <v>0.41656942823803972</v>
      </c>
      <c r="F128" s="67"/>
      <c r="G128" s="63">
        <f t="shared" ref="G128:I128" si="130">G112/G64</f>
        <v>0.39356048765239138</v>
      </c>
      <c r="H128" s="63">
        <f t="shared" si="130"/>
        <v>0.4738792145238977</v>
      </c>
      <c r="I128" s="63">
        <f t="shared" si="130"/>
        <v>0.48453608247422686</v>
      </c>
      <c r="J128" s="119"/>
      <c r="K128" s="63">
        <f t="shared" ref="K128:M128" si="131">K112/K64</f>
        <v>0.43659899970579569</v>
      </c>
      <c r="L128" s="63">
        <f t="shared" si="131"/>
        <v>0.51362538806484992</v>
      </c>
      <c r="M128" s="63">
        <f t="shared" si="131"/>
        <v>0.52778968424060591</v>
      </c>
      <c r="N128" s="2"/>
    </row>
    <row r="129" spans="1:14" ht="20.25" thickTop="1" thickBot="1">
      <c r="A129" s="2"/>
      <c r="B129" s="4">
        <f t="shared" si="125"/>
        <v>43922</v>
      </c>
      <c r="C129" s="63">
        <f t="shared" ref="C129:E129" si="132">C113/C65</f>
        <v>0.33311103701233746</v>
      </c>
      <c r="D129" s="63">
        <f t="shared" si="132"/>
        <v>0.39975990396158456</v>
      </c>
      <c r="E129" s="63">
        <f t="shared" si="132"/>
        <v>0.41656942823803972</v>
      </c>
      <c r="F129" s="67"/>
      <c r="G129" s="63">
        <f t="shared" ref="G129:I129" si="133">G113/G65</f>
        <v>0.39356048765239138</v>
      </c>
      <c r="H129" s="63">
        <f t="shared" si="133"/>
        <v>0.47387921452389775</v>
      </c>
      <c r="I129" s="63">
        <f t="shared" si="133"/>
        <v>0.48453608247422686</v>
      </c>
      <c r="J129" s="119"/>
      <c r="K129" s="63">
        <f t="shared" ref="K129:M129" si="134">K113/K65</f>
        <v>0.43659899970579569</v>
      </c>
      <c r="L129" s="63">
        <f t="shared" si="134"/>
        <v>0.51362538806484992</v>
      </c>
      <c r="M129" s="63">
        <f t="shared" si="134"/>
        <v>0.52778968424060591</v>
      </c>
      <c r="N129" s="2"/>
    </row>
    <row r="130" spans="1:14" ht="20.25" thickTop="1" thickBot="1">
      <c r="A130" s="2"/>
      <c r="B130" s="4">
        <f t="shared" si="125"/>
        <v>43952</v>
      </c>
      <c r="C130" s="63">
        <f t="shared" ref="C130:E130" si="135">C114/C66</f>
        <v>0.33311103701233746</v>
      </c>
      <c r="D130" s="63">
        <f t="shared" si="135"/>
        <v>0.39975990396158462</v>
      </c>
      <c r="E130" s="63">
        <f t="shared" si="135"/>
        <v>0.41656942823803966</v>
      </c>
      <c r="F130" s="67"/>
      <c r="G130" s="63">
        <f t="shared" ref="G130:I130" si="136">G114/G66</f>
        <v>0.39356048765239138</v>
      </c>
      <c r="H130" s="63">
        <f t="shared" si="136"/>
        <v>0.47387921452389764</v>
      </c>
      <c r="I130" s="63">
        <f t="shared" si="136"/>
        <v>0.48453608247422691</v>
      </c>
      <c r="J130" s="119"/>
      <c r="K130" s="63">
        <f t="shared" ref="K130:M130" si="137">K114/K66</f>
        <v>0.43659899970579569</v>
      </c>
      <c r="L130" s="63">
        <f t="shared" si="137"/>
        <v>0.51362538806484992</v>
      </c>
      <c r="M130" s="63">
        <f t="shared" si="137"/>
        <v>0.52778968424060591</v>
      </c>
      <c r="N130" s="2"/>
    </row>
    <row r="131" spans="1:14" ht="20.25" thickTop="1" thickBot="1">
      <c r="A131" s="2"/>
      <c r="B131" s="4">
        <f t="shared" si="125"/>
        <v>43983</v>
      </c>
      <c r="C131" s="63">
        <f t="shared" ref="C131:E131" si="138">C115/C67</f>
        <v>0.33311103701233746</v>
      </c>
      <c r="D131" s="63">
        <f t="shared" si="138"/>
        <v>0.39975990396158456</v>
      </c>
      <c r="E131" s="63">
        <f t="shared" si="138"/>
        <v>0.41656942823803966</v>
      </c>
      <c r="F131" s="67"/>
      <c r="G131" s="63">
        <f t="shared" ref="G131:I131" si="139">G115/G67</f>
        <v>0.39356048765239138</v>
      </c>
      <c r="H131" s="63">
        <f t="shared" si="139"/>
        <v>0.4738792145238977</v>
      </c>
      <c r="I131" s="63">
        <f t="shared" si="139"/>
        <v>0.48453608247422691</v>
      </c>
      <c r="J131" s="119"/>
      <c r="K131" s="63">
        <f t="shared" ref="K131:M131" si="140">K115/K67</f>
        <v>0.43659899970579569</v>
      </c>
      <c r="L131" s="63">
        <f t="shared" si="140"/>
        <v>0.51362538806484992</v>
      </c>
      <c r="M131" s="63">
        <f t="shared" si="140"/>
        <v>0.52778968424060591</v>
      </c>
      <c r="N131" s="2"/>
    </row>
    <row r="132" spans="1:14" ht="20.25" thickTop="1" thickBot="1">
      <c r="A132" s="2"/>
      <c r="B132" s="4">
        <f t="shared" si="125"/>
        <v>44013</v>
      </c>
      <c r="C132" s="63">
        <f t="shared" ref="C132:E132" si="141">C116/C68</f>
        <v>0.33311103701233746</v>
      </c>
      <c r="D132" s="63">
        <f t="shared" si="141"/>
        <v>0.39975990396158462</v>
      </c>
      <c r="E132" s="63">
        <f t="shared" si="141"/>
        <v>0.41656942823803972</v>
      </c>
      <c r="F132" s="67"/>
      <c r="G132" s="63">
        <f t="shared" ref="G132:I132" si="142">G116/G68</f>
        <v>0.39356048765239138</v>
      </c>
      <c r="H132" s="63">
        <f t="shared" si="142"/>
        <v>0.4738792145238977</v>
      </c>
      <c r="I132" s="63">
        <f t="shared" si="142"/>
        <v>0.48453608247422686</v>
      </c>
      <c r="J132" s="119"/>
      <c r="K132" s="63">
        <f t="shared" ref="K132:M132" si="143">K116/K68</f>
        <v>0.43659899970579574</v>
      </c>
      <c r="L132" s="63">
        <f t="shared" si="143"/>
        <v>0.51362538806484992</v>
      </c>
      <c r="M132" s="63">
        <f t="shared" si="143"/>
        <v>0.52778968424060591</v>
      </c>
      <c r="N132" s="2"/>
    </row>
    <row r="133" spans="1:14" ht="20.25" thickTop="1" thickBot="1">
      <c r="A133" s="2"/>
      <c r="B133" s="4">
        <f t="shared" si="125"/>
        <v>44044</v>
      </c>
      <c r="C133" s="63">
        <f t="shared" ref="C133:E133" si="144">C117/C69</f>
        <v>0.33311103701233746</v>
      </c>
      <c r="D133" s="63">
        <f t="shared" si="144"/>
        <v>0.39975990396158456</v>
      </c>
      <c r="E133" s="63">
        <f t="shared" si="144"/>
        <v>0.41656942823803972</v>
      </c>
      <c r="F133" s="67"/>
      <c r="G133" s="63">
        <f t="shared" ref="G133:I133" si="145">G117/G69</f>
        <v>0.39356048765239138</v>
      </c>
      <c r="H133" s="63">
        <f t="shared" si="145"/>
        <v>0.4738792145238977</v>
      </c>
      <c r="I133" s="63">
        <f t="shared" si="145"/>
        <v>0.48453608247422686</v>
      </c>
      <c r="J133" s="119"/>
      <c r="K133" s="63">
        <f t="shared" ref="K133:M133" si="146">K117/K69</f>
        <v>0.43659899970579574</v>
      </c>
      <c r="L133" s="63">
        <f t="shared" si="146"/>
        <v>0.51362538806484992</v>
      </c>
      <c r="M133" s="63">
        <f t="shared" si="146"/>
        <v>0.52778968424060591</v>
      </c>
      <c r="N133" s="2"/>
    </row>
    <row r="134" spans="1:14" ht="20.25" thickTop="1" thickBot="1">
      <c r="A134" s="2"/>
      <c r="B134" s="4">
        <f t="shared" si="125"/>
        <v>44075</v>
      </c>
      <c r="C134" s="63">
        <f t="shared" ref="C134:E134" si="147">C118/C70</f>
        <v>0.33311103701233746</v>
      </c>
      <c r="D134" s="63">
        <f t="shared" si="147"/>
        <v>0.39975990396158456</v>
      </c>
      <c r="E134" s="63">
        <f t="shared" si="147"/>
        <v>0.41656942823803972</v>
      </c>
      <c r="F134" s="67"/>
      <c r="G134" s="63">
        <f t="shared" ref="G134:I134" si="148">G118/G70</f>
        <v>0.39356048765239138</v>
      </c>
      <c r="H134" s="63">
        <f t="shared" si="148"/>
        <v>0.47387921452389775</v>
      </c>
      <c r="I134" s="63">
        <f t="shared" si="148"/>
        <v>0.48453608247422686</v>
      </c>
      <c r="J134" s="119"/>
      <c r="K134" s="63">
        <f t="shared" ref="K134:M134" si="149">K118/K70</f>
        <v>0.43659899970579574</v>
      </c>
      <c r="L134" s="63">
        <f t="shared" si="149"/>
        <v>0.51362538806484992</v>
      </c>
      <c r="M134" s="63">
        <f t="shared" si="149"/>
        <v>0.52778968424060602</v>
      </c>
      <c r="N134" s="2"/>
    </row>
    <row r="135" spans="1:14" ht="20.25" thickTop="1" thickBot="1">
      <c r="A135" s="2"/>
      <c r="B135" s="4">
        <f t="shared" si="125"/>
        <v>44105</v>
      </c>
      <c r="C135" s="63">
        <f t="shared" ref="C135:E135" si="150">C119/C71</f>
        <v>0.33311103701233746</v>
      </c>
      <c r="D135" s="63">
        <f t="shared" si="150"/>
        <v>0.39975990396158462</v>
      </c>
      <c r="E135" s="63">
        <f t="shared" si="150"/>
        <v>0.41656942823803966</v>
      </c>
      <c r="F135" s="67"/>
      <c r="G135" s="63">
        <f t="shared" ref="G135:I135" si="151">G119/G71</f>
        <v>0.39356048765239138</v>
      </c>
      <c r="H135" s="63">
        <f t="shared" si="151"/>
        <v>0.47387921452389764</v>
      </c>
      <c r="I135" s="63">
        <f t="shared" si="151"/>
        <v>0.48453608247422691</v>
      </c>
      <c r="J135" s="119"/>
      <c r="K135" s="63">
        <f t="shared" ref="K135:M135" si="152">K119/K71</f>
        <v>0.43659899970579574</v>
      </c>
      <c r="L135" s="63">
        <f t="shared" si="152"/>
        <v>0.51362538806484992</v>
      </c>
      <c r="M135" s="63">
        <f t="shared" si="152"/>
        <v>0.52778968424060591</v>
      </c>
      <c r="N135" s="2"/>
    </row>
    <row r="136" spans="1:14" ht="20.25" thickTop="1" thickBot="1">
      <c r="A136" s="2"/>
      <c r="B136" s="4">
        <f t="shared" si="125"/>
        <v>44136</v>
      </c>
      <c r="C136" s="63">
        <f t="shared" ref="C136:E136" si="153">C120/C72</f>
        <v>0.33311103701233746</v>
      </c>
      <c r="D136" s="63">
        <f t="shared" si="153"/>
        <v>0.39975990396158462</v>
      </c>
      <c r="E136" s="63">
        <f t="shared" si="153"/>
        <v>0.41656942823803966</v>
      </c>
      <c r="F136" s="67"/>
      <c r="G136" s="63">
        <f t="shared" ref="G136:I136" si="154">G120/G72</f>
        <v>0.39356048765239138</v>
      </c>
      <c r="H136" s="63">
        <f t="shared" si="154"/>
        <v>0.4738792145238977</v>
      </c>
      <c r="I136" s="63">
        <f t="shared" si="154"/>
        <v>0.48453608247422691</v>
      </c>
      <c r="J136" s="119"/>
      <c r="K136" s="63">
        <f t="shared" ref="K136:M136" si="155">K120/K72</f>
        <v>0.43659899970579574</v>
      </c>
      <c r="L136" s="63">
        <f t="shared" si="155"/>
        <v>0.51362538806484992</v>
      </c>
      <c r="M136" s="63">
        <f t="shared" si="155"/>
        <v>0.52778968424060579</v>
      </c>
      <c r="N136" s="2"/>
    </row>
    <row r="137" spans="1:14" ht="20.25" thickTop="1" thickBot="1">
      <c r="A137" s="2"/>
      <c r="B137" s="4">
        <f t="shared" si="125"/>
        <v>44166</v>
      </c>
      <c r="C137" s="63">
        <f t="shared" ref="C137:E137" si="156">C121/C73</f>
        <v>0.33311103701233746</v>
      </c>
      <c r="D137" s="63">
        <f t="shared" si="156"/>
        <v>0.39975990396158467</v>
      </c>
      <c r="E137" s="63">
        <f t="shared" si="156"/>
        <v>0.41656942823803972</v>
      </c>
      <c r="F137" s="67"/>
      <c r="G137" s="63">
        <f t="shared" ref="G137:I137" si="157">G121/G73</f>
        <v>0.39356048765239138</v>
      </c>
      <c r="H137" s="63">
        <f t="shared" si="157"/>
        <v>0.4738792145238977</v>
      </c>
      <c r="I137" s="63">
        <f t="shared" si="157"/>
        <v>0.48453608247422686</v>
      </c>
      <c r="J137" s="125"/>
      <c r="K137" s="63">
        <f t="shared" ref="K137:M137" si="158">K121/K73</f>
        <v>0.43659899970579574</v>
      </c>
      <c r="L137" s="63">
        <f t="shared" si="158"/>
        <v>0.51362538806484992</v>
      </c>
      <c r="M137" s="63">
        <f t="shared" si="158"/>
        <v>0.52778968424060602</v>
      </c>
      <c r="N137" s="2"/>
    </row>
    <row r="138" spans="1:14" ht="9.9499999999999993" customHeight="1" thickTop="1" thickBot="1">
      <c r="A138" s="2"/>
      <c r="B138" s="2"/>
      <c r="C138" s="2"/>
      <c r="D138" s="2"/>
      <c r="E138" s="2"/>
      <c r="F138" s="68"/>
      <c r="G138" s="2"/>
      <c r="H138" s="2"/>
      <c r="I138" s="2"/>
      <c r="J138" s="2"/>
      <c r="K138" s="2"/>
      <c r="L138" s="2"/>
      <c r="M138" s="2"/>
      <c r="N138" s="2"/>
    </row>
    <row r="139" spans="1:14" ht="27" thickTop="1" thickBot="1">
      <c r="A139" s="2"/>
      <c r="B139" s="126" t="s">
        <v>19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8"/>
      <c r="N139" s="2"/>
    </row>
    <row r="140" spans="1:14" ht="28.5" customHeight="1" thickTop="1" thickBot="1">
      <c r="A140" s="2"/>
      <c r="B140" s="6" t="s">
        <v>25</v>
      </c>
      <c r="C140" s="3" t="str">
        <f>$C$12</f>
        <v>Product 1</v>
      </c>
      <c r="D140" s="3" t="str">
        <f>$D$12</f>
        <v>Product 2</v>
      </c>
      <c r="E140" s="3" t="str">
        <f>$E$12</f>
        <v>Product 3</v>
      </c>
      <c r="F140" s="2"/>
      <c r="G140" s="110" t="s">
        <v>26</v>
      </c>
      <c r="H140" s="111"/>
      <c r="I140" s="111"/>
      <c r="J140" s="112"/>
      <c r="K140" s="3" t="str">
        <f>$C$12</f>
        <v>Product 1</v>
      </c>
      <c r="L140" s="3" t="str">
        <f>$D$12</f>
        <v>Product 2</v>
      </c>
      <c r="M140" s="3" t="str">
        <f>$E$12</f>
        <v>Product 3</v>
      </c>
      <c r="N140" s="2"/>
    </row>
    <row r="141" spans="1:14" ht="20.25" thickTop="1" thickBot="1">
      <c r="A141" s="2"/>
      <c r="B141" s="3" t="s">
        <v>20</v>
      </c>
      <c r="C141" s="7">
        <f>(G13-C13)/C13</f>
        <v>0.18320610687022901</v>
      </c>
      <c r="D141" s="7">
        <f>(H13-D13)/D13</f>
        <v>9.1954022988505746E-2</v>
      </c>
      <c r="E141" s="7">
        <f>(I13-E13)/E13</f>
        <v>0.19047619047619047</v>
      </c>
      <c r="F141" s="2"/>
      <c r="G141" s="110" t="s">
        <v>20</v>
      </c>
      <c r="H141" s="111"/>
      <c r="I141" s="111"/>
      <c r="J141" s="112"/>
      <c r="K141" s="11">
        <f>G29-C29</f>
        <v>2</v>
      </c>
      <c r="L141" s="11">
        <f>H29-D29</f>
        <v>2</v>
      </c>
      <c r="M141" s="11">
        <f>I29-E29</f>
        <v>5.0000000000000071</v>
      </c>
      <c r="N141" s="2"/>
    </row>
    <row r="142" spans="1:14" ht="20.25" thickTop="1" thickBot="1">
      <c r="A142" s="2"/>
      <c r="B142" s="3" t="s">
        <v>21</v>
      </c>
      <c r="C142" s="7">
        <f>(K13-G13)/G13</f>
        <v>0.15483870967741936</v>
      </c>
      <c r="D142" s="7">
        <f>(L13-H13)/H13</f>
        <v>8.4210526315789472E-2</v>
      </c>
      <c r="E142" s="7">
        <f>(M13-I13)/I13</f>
        <v>0.16</v>
      </c>
      <c r="F142" s="2"/>
      <c r="G142" s="110" t="s">
        <v>21</v>
      </c>
      <c r="H142" s="111"/>
      <c r="I142" s="111"/>
      <c r="J142" s="112"/>
      <c r="K142" s="11">
        <f>K29-G29</f>
        <v>1.9999999999999964</v>
      </c>
      <c r="L142" s="11">
        <f t="shared" ref="L142:M142" si="159">L29-H29</f>
        <v>2</v>
      </c>
      <c r="M142" s="11">
        <f t="shared" si="159"/>
        <v>5</v>
      </c>
      <c r="N142" s="2"/>
    </row>
    <row r="143" spans="1:14" ht="9.9499999999999993" customHeight="1" thickTop="1" thickBo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21" customHeight="1" thickTop="1" thickBot="1">
      <c r="A144" s="2"/>
      <c r="B144" s="6" t="s">
        <v>22</v>
      </c>
      <c r="C144" s="3" t="str">
        <f>$C$12</f>
        <v>Product 1</v>
      </c>
      <c r="D144" s="3" t="str">
        <f>$D$12</f>
        <v>Product 2</v>
      </c>
      <c r="E144" s="3" t="str">
        <f>$E$12</f>
        <v>Product 3</v>
      </c>
      <c r="F144" s="2"/>
      <c r="G144" s="110" t="s">
        <v>27</v>
      </c>
      <c r="H144" s="111"/>
      <c r="I144" s="111"/>
      <c r="J144" s="112"/>
      <c r="K144" s="3" t="str">
        <f>$C$12</f>
        <v>Product 1</v>
      </c>
      <c r="L144" s="3" t="str">
        <f>$D$12</f>
        <v>Product 2</v>
      </c>
      <c r="M144" s="3" t="str">
        <f>$E$12</f>
        <v>Product 3</v>
      </c>
      <c r="N144" s="2"/>
    </row>
    <row r="145" spans="1:14" ht="20.25" thickTop="1" thickBot="1">
      <c r="A145" s="2"/>
      <c r="B145" s="3" t="s">
        <v>20</v>
      </c>
      <c r="C145" s="7">
        <f>G45-C45</f>
        <v>-2.2111830103536886E-3</v>
      </c>
      <c r="D145" s="7">
        <f>H45-D45</f>
        <v>-5.9685546978730224E-4</v>
      </c>
      <c r="E145" s="7">
        <f>I45-E45</f>
        <v>-2.3778946013011271E-3</v>
      </c>
      <c r="F145" s="2"/>
      <c r="G145" s="110" t="s">
        <v>20</v>
      </c>
      <c r="H145" s="111"/>
      <c r="I145" s="111"/>
      <c r="J145" s="112"/>
      <c r="K145" s="12">
        <f>G61-C61</f>
        <v>154464</v>
      </c>
      <c r="L145" s="12">
        <f t="shared" ref="L145:M145" si="160">H61-D61</f>
        <v>140371.20000000007</v>
      </c>
      <c r="M145" s="12">
        <f t="shared" si="160"/>
        <v>262771.19999999995</v>
      </c>
      <c r="N145" s="2"/>
    </row>
    <row r="146" spans="1:14" ht="20.25" thickTop="1" thickBot="1">
      <c r="A146" s="2"/>
      <c r="B146" s="3" t="s">
        <v>21</v>
      </c>
      <c r="C146" s="7">
        <f>K45-G45</f>
        <v>-1.6122435674684292E-3</v>
      </c>
      <c r="D146" s="7">
        <f>L45-H45</f>
        <v>-5.0371064120521836E-4</v>
      </c>
      <c r="E146" s="7">
        <f>M45-I45</f>
        <v>-1.7149911981259106E-3</v>
      </c>
      <c r="F146" s="2"/>
      <c r="G146" s="110" t="s">
        <v>21</v>
      </c>
      <c r="H146" s="111"/>
      <c r="I146" s="111"/>
      <c r="J146" s="112"/>
      <c r="K146" s="12">
        <f>K61-G61</f>
        <v>168863.99999999988</v>
      </c>
      <c r="L146" s="12">
        <f t="shared" ref="L146:M146" si="161">L61-H61</f>
        <v>151891.19999999995</v>
      </c>
      <c r="M146" s="12">
        <f t="shared" si="161"/>
        <v>291571.19999999995</v>
      </c>
      <c r="N146" s="2"/>
    </row>
    <row r="147" spans="1:14" ht="9.9499999999999993" customHeight="1" thickTop="1" thickBo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21" customHeight="1" thickTop="1" thickBot="1">
      <c r="A148" s="2"/>
      <c r="B148" s="6" t="s">
        <v>4</v>
      </c>
      <c r="C148" s="3" t="str">
        <f>$C$12</f>
        <v>Product 1</v>
      </c>
      <c r="D148" s="3" t="str">
        <f>$D$12</f>
        <v>Product 2</v>
      </c>
      <c r="E148" s="3" t="str">
        <f>$E$12</f>
        <v>Product 3</v>
      </c>
      <c r="F148" s="2"/>
      <c r="G148" s="110" t="s">
        <v>28</v>
      </c>
      <c r="H148" s="111"/>
      <c r="I148" s="111"/>
      <c r="J148" s="112"/>
      <c r="K148" s="3" t="str">
        <f>$C$12</f>
        <v>Product 1</v>
      </c>
      <c r="L148" s="3" t="str">
        <f>$D$12</f>
        <v>Product 2</v>
      </c>
      <c r="M148" s="3" t="str">
        <f>$E$12</f>
        <v>Product 3</v>
      </c>
      <c r="N148" s="2"/>
    </row>
    <row r="149" spans="1:14" ht="20.25" thickTop="1" thickBot="1">
      <c r="A149" s="2"/>
      <c r="B149" s="3" t="s">
        <v>20</v>
      </c>
      <c r="C149" s="9">
        <f>G77-C77</f>
        <v>-0.59999999999999787</v>
      </c>
      <c r="D149" s="9">
        <f>H77-D77</f>
        <v>-0.80000000000000249</v>
      </c>
      <c r="E149" s="9">
        <f>I77-E77</f>
        <v>-1.5</v>
      </c>
      <c r="F149" s="2"/>
      <c r="G149" s="110" t="s">
        <v>20</v>
      </c>
      <c r="H149" s="111"/>
      <c r="I149" s="111"/>
      <c r="J149" s="112"/>
      <c r="K149" s="9">
        <f>G93-C93</f>
        <v>2.600000000000005</v>
      </c>
      <c r="L149" s="9">
        <f t="shared" ref="L149:M149" si="162">H93-D93</f>
        <v>2.8000000000000007</v>
      </c>
      <c r="M149" s="9">
        <f t="shared" si="162"/>
        <v>6.5000000000000036</v>
      </c>
      <c r="N149" s="2"/>
    </row>
    <row r="150" spans="1:14" ht="20.25" thickTop="1" thickBot="1">
      <c r="A150" s="2"/>
      <c r="B150" s="3" t="s">
        <v>21</v>
      </c>
      <c r="C150" s="9">
        <f>K77-G77</f>
        <v>-0.25</v>
      </c>
      <c r="D150" s="9">
        <f t="shared" ref="D150:E150" si="163">L77-H77</f>
        <v>-0.10000000000000142</v>
      </c>
      <c r="E150" s="9">
        <f t="shared" si="163"/>
        <v>-0.44999999999999574</v>
      </c>
      <c r="F150" s="2"/>
      <c r="G150" s="110" t="s">
        <v>21</v>
      </c>
      <c r="H150" s="111"/>
      <c r="I150" s="111"/>
      <c r="J150" s="112"/>
      <c r="K150" s="9">
        <f>K93-G93</f>
        <v>2.25</v>
      </c>
      <c r="L150" s="9">
        <f>L93-H93</f>
        <v>2.0999999999999979</v>
      </c>
      <c r="M150" s="9">
        <f>M93-I93</f>
        <v>5.4499999999999957</v>
      </c>
      <c r="N150" s="2"/>
    </row>
    <row r="151" spans="1:14" ht="9.9499999999999993" customHeight="1" thickTop="1" thickBo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20.45" customHeight="1" thickTop="1" thickBot="1">
      <c r="A152" s="2"/>
      <c r="B152" s="6" t="s">
        <v>23</v>
      </c>
      <c r="C152" s="3" t="str">
        <f>$C$12</f>
        <v>Product 1</v>
      </c>
      <c r="D152" s="3" t="str">
        <f>$D$12</f>
        <v>Product 2</v>
      </c>
      <c r="E152" s="3" t="str">
        <f>$E$12</f>
        <v>Product 3</v>
      </c>
      <c r="F152" s="2"/>
      <c r="G152" s="110" t="s">
        <v>24</v>
      </c>
      <c r="H152" s="111"/>
      <c r="I152" s="111"/>
      <c r="J152" s="112"/>
      <c r="K152" s="3" t="str">
        <f>$C$12</f>
        <v>Product 1</v>
      </c>
      <c r="L152" s="3" t="str">
        <f>$D$12</f>
        <v>Product 2</v>
      </c>
      <c r="M152" s="3" t="str">
        <f>$E$12</f>
        <v>Product 3</v>
      </c>
      <c r="N152" s="2"/>
    </row>
    <row r="153" spans="1:14" ht="20.25" thickTop="1" thickBot="1">
      <c r="A153" s="2"/>
      <c r="B153" s="3" t="s">
        <v>20</v>
      </c>
      <c r="C153" s="12">
        <f>G109-C109</f>
        <v>96414</v>
      </c>
      <c r="D153" s="12">
        <f t="shared" ref="D153:E153" si="164">H109-D109</f>
        <v>124531.19999999995</v>
      </c>
      <c r="E153" s="12">
        <f t="shared" si="164"/>
        <v>188971.20000000013</v>
      </c>
      <c r="F153" s="2"/>
      <c r="G153" s="110" t="s">
        <v>20</v>
      </c>
      <c r="H153" s="111"/>
      <c r="I153" s="111"/>
      <c r="J153" s="112"/>
      <c r="K153" s="8">
        <f>G125-C125</f>
        <v>6.0449450640053914E-2</v>
      </c>
      <c r="L153" s="8">
        <f t="shared" ref="L153:M153" si="165">H125-D125</f>
        <v>7.4119310562312857E-2</v>
      </c>
      <c r="M153" s="8">
        <f t="shared" si="165"/>
        <v>6.7966654236187196E-2</v>
      </c>
      <c r="N153" s="2"/>
    </row>
    <row r="154" spans="1:14" ht="20.25" thickTop="1" thickBot="1">
      <c r="A154" s="2"/>
      <c r="B154" s="3" t="s">
        <v>21</v>
      </c>
      <c r="C154" s="12">
        <f>K109-G109</f>
        <v>105736.49999999994</v>
      </c>
      <c r="D154" s="12">
        <f t="shared" ref="D154:E154" si="166">L109-H109</f>
        <v>114703.20000000007</v>
      </c>
      <c r="E154" s="12">
        <f t="shared" si="166"/>
        <v>204487.20000000007</v>
      </c>
      <c r="F154" s="2"/>
      <c r="G154" s="110" t="s">
        <v>21</v>
      </c>
      <c r="H154" s="111"/>
      <c r="I154" s="111"/>
      <c r="J154" s="112"/>
      <c r="K154" s="8">
        <f>K125-G125</f>
        <v>4.3038512053404254E-2</v>
      </c>
      <c r="L154" s="8">
        <f t="shared" ref="L154:M154" si="167">L125-H125</f>
        <v>3.974617354095239E-2</v>
      </c>
      <c r="M154" s="8">
        <f t="shared" si="167"/>
        <v>4.3253601766379046E-2</v>
      </c>
      <c r="N154" s="2"/>
    </row>
    <row r="155" spans="1:14" ht="9.9499999999999993" customHeight="1" thickTop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</sheetData>
  <mergeCells count="67">
    <mergeCell ref="G153:J153"/>
    <mergeCell ref="G154:J154"/>
    <mergeCell ref="B122:M122"/>
    <mergeCell ref="B59:B60"/>
    <mergeCell ref="G149:J149"/>
    <mergeCell ref="G150:J150"/>
    <mergeCell ref="G152:J152"/>
    <mergeCell ref="G148:J148"/>
    <mergeCell ref="B123:B124"/>
    <mergeCell ref="J123:J137"/>
    <mergeCell ref="B139:M139"/>
    <mergeCell ref="G140:J140"/>
    <mergeCell ref="G141:J141"/>
    <mergeCell ref="G142:J142"/>
    <mergeCell ref="G144:J144"/>
    <mergeCell ref="G145:J145"/>
    <mergeCell ref="G146:J146"/>
    <mergeCell ref="G123:I123"/>
    <mergeCell ref="K123:M123"/>
    <mergeCell ref="C123:E123"/>
    <mergeCell ref="B42:M42"/>
    <mergeCell ref="B58:M58"/>
    <mergeCell ref="B74:M74"/>
    <mergeCell ref="G43:I43"/>
    <mergeCell ref="K43:M43"/>
    <mergeCell ref="C59:E59"/>
    <mergeCell ref="G59:I59"/>
    <mergeCell ref="K59:M59"/>
    <mergeCell ref="J43:J57"/>
    <mergeCell ref="J59:J73"/>
    <mergeCell ref="B43:B44"/>
    <mergeCell ref="C107:E107"/>
    <mergeCell ref="G107:I107"/>
    <mergeCell ref="C43:E43"/>
    <mergeCell ref="B91:B92"/>
    <mergeCell ref="B75:B76"/>
    <mergeCell ref="K107:M107"/>
    <mergeCell ref="C75:E75"/>
    <mergeCell ref="G75:I75"/>
    <mergeCell ref="K75:M75"/>
    <mergeCell ref="C91:E91"/>
    <mergeCell ref="G91:I91"/>
    <mergeCell ref="K91:M91"/>
    <mergeCell ref="B90:M90"/>
    <mergeCell ref="B106:M106"/>
    <mergeCell ref="J91:J105"/>
    <mergeCell ref="B107:B108"/>
    <mergeCell ref="J107:J121"/>
    <mergeCell ref="J75:J89"/>
    <mergeCell ref="B7:M7"/>
    <mergeCell ref="C27:E27"/>
    <mergeCell ref="G27:I27"/>
    <mergeCell ref="K27:M27"/>
    <mergeCell ref="C11:E11"/>
    <mergeCell ref="G11:I11"/>
    <mergeCell ref="K11:M11"/>
    <mergeCell ref="D9:M9"/>
    <mergeCell ref="B10:M10"/>
    <mergeCell ref="B26:M26"/>
    <mergeCell ref="B11:B12"/>
    <mergeCell ref="B27:B28"/>
    <mergeCell ref="J27:J41"/>
    <mergeCell ref="B5:M5"/>
    <mergeCell ref="B6:M6"/>
    <mergeCell ref="M2:M3"/>
    <mergeCell ref="B2:L2"/>
    <mergeCell ref="B3:L3"/>
  </mergeCells>
  <hyperlinks>
    <hyperlink ref="B2" r:id="rId1"/>
    <hyperlink ref="B7" r:id="rId2"/>
  </hyperlinks>
  <printOptions horizontalCentered="1"/>
  <pageMargins left="0.11811023622047245" right="0.11811023622047245" top="0.59055118110236227" bottom="0.59055118110236227" header="0.31496062992125984" footer="0.31496062992125984"/>
  <pageSetup paperSize="9" scale="96" orientation="landscape" horizontalDpi="300" r:id="rId3"/>
  <headerFooter>
    <oddFooter>Page &amp;P of &amp;N</oddFooter>
  </headerFooter>
  <rowBreaks count="8" manualBreakCount="8">
    <brk id="26" max="16383" man="1"/>
    <brk id="42" max="16383" man="1"/>
    <brk id="58" max="16383" man="1"/>
    <brk id="74" max="16383" man="1"/>
    <brk id="90" max="16383" man="1"/>
    <brk id="106" max="16383" man="1"/>
    <brk id="122" max="16383" man="1"/>
    <brk id="138" max="1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workbookViewId="0">
      <selection activeCell="P9" sqref="P9"/>
    </sheetView>
  </sheetViews>
  <sheetFormatPr defaultColWidth="8.7109375" defaultRowHeight="18.75"/>
  <cols>
    <col min="1" max="1" width="1.5703125" style="1" customWidth="1"/>
    <col min="2" max="2" width="27.140625" style="1" customWidth="1"/>
    <col min="3" max="3" width="13" style="1" bestFit="1" customWidth="1"/>
    <col min="4" max="5" width="12.5703125" style="1" customWidth="1"/>
    <col min="6" max="6" width="1.5703125" style="52" customWidth="1"/>
    <col min="7" max="8" width="12.5703125" style="1" customWidth="1"/>
    <col min="9" max="9" width="14.28515625" style="1" bestFit="1" customWidth="1"/>
    <col min="10" max="10" width="1.5703125" style="52" customWidth="1"/>
    <col min="11" max="11" width="12.5703125" style="1" customWidth="1"/>
    <col min="12" max="13" width="14.28515625" style="1" bestFit="1" customWidth="1"/>
    <col min="14" max="14" width="1.5703125" style="1" customWidth="1"/>
    <col min="15" max="16384" width="8.7109375" style="1"/>
  </cols>
  <sheetData>
    <row r="1" spans="1:14" ht="9.9499999999999993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48" thickTop="1" thickBot="1">
      <c r="A2" s="46"/>
      <c r="B2" s="100" t="s">
        <v>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99"/>
      <c r="N2" s="46"/>
    </row>
    <row r="3" spans="1:14" ht="27" customHeight="1" thickTop="1" thickBot="1">
      <c r="A3" s="46"/>
      <c r="B3" s="101" t="s">
        <v>37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99"/>
      <c r="N3" s="46"/>
    </row>
    <row r="4" spans="1:14" ht="9.9499999999999993" customHeight="1" thickTop="1" thickBot="1">
      <c r="A4" s="46"/>
      <c r="B4" s="48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6"/>
    </row>
    <row r="5" spans="1:14" ht="24" thickTop="1" thickBot="1">
      <c r="A5" s="46"/>
      <c r="B5" s="153" t="str">
        <f>'Sales Forecast-Figures'!B5</f>
        <v>ABC Company Limited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46"/>
    </row>
    <row r="6" spans="1:14" ht="24" thickTop="1" thickBot="1">
      <c r="A6" s="46"/>
      <c r="B6" s="153" t="str">
        <f>'Sales Forecast-Figures'!B6 &amp; ", " &amp; 'Sales Forecast-Figures'!B7</f>
        <v>30033, Burj Khalifa, UAE, info@abccompanylimited.com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  <c r="N6" s="46"/>
    </row>
    <row r="7" spans="1:14" ht="9.9499999999999993" customHeight="1" thickTop="1" thickBot="1">
      <c r="A7" s="46"/>
      <c r="B7" s="49"/>
      <c r="C7" s="47"/>
      <c r="D7" s="47"/>
      <c r="E7" s="47"/>
      <c r="F7" s="47"/>
      <c r="G7" s="47"/>
      <c r="H7" s="47"/>
      <c r="I7" s="47"/>
      <c r="J7" s="47"/>
      <c r="K7" s="47"/>
      <c r="L7" s="47"/>
      <c r="M7" s="49"/>
      <c r="N7" s="46"/>
    </row>
    <row r="8" spans="1:14" ht="27" thickTop="1" thickBot="1">
      <c r="A8" s="46"/>
      <c r="B8" s="27" t="s">
        <v>3</v>
      </c>
      <c r="C8" s="15">
        <f>'Sales Forecast-Figures'!C9</f>
        <v>43831</v>
      </c>
      <c r="D8" s="141"/>
      <c r="E8" s="142"/>
      <c r="F8" s="142"/>
      <c r="G8" s="142"/>
      <c r="H8" s="142"/>
      <c r="I8" s="142"/>
      <c r="J8" s="142"/>
      <c r="K8" s="142"/>
      <c r="L8" s="142"/>
      <c r="M8" s="143"/>
      <c r="N8" s="46"/>
    </row>
    <row r="9" spans="1:14" ht="27" thickTop="1" thickBot="1">
      <c r="A9" s="46"/>
      <c r="B9" s="129" t="s">
        <v>34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46"/>
    </row>
    <row r="10" spans="1:14" ht="20.25" thickTop="1" thickBot="1">
      <c r="A10" s="46"/>
      <c r="B10" s="140" t="s">
        <v>35</v>
      </c>
      <c r="C10" s="136" t="s">
        <v>5</v>
      </c>
      <c r="D10" s="136"/>
      <c r="E10" s="136"/>
      <c r="F10" s="50"/>
      <c r="G10" s="136" t="s">
        <v>6</v>
      </c>
      <c r="H10" s="136"/>
      <c r="I10" s="136"/>
      <c r="J10" s="50"/>
      <c r="K10" s="136" t="s">
        <v>7</v>
      </c>
      <c r="L10" s="136"/>
      <c r="M10" s="152"/>
      <c r="N10" s="46"/>
    </row>
    <row r="11" spans="1:14" ht="20.25" thickTop="1" thickBot="1">
      <c r="A11" s="46"/>
      <c r="B11" s="140"/>
      <c r="C11" s="24" t="str">
        <f>'Sales Forecast-Figures'!C12</f>
        <v>Product 1</v>
      </c>
      <c r="D11" s="24" t="str">
        <f>'Sales Forecast-Figures'!D12</f>
        <v>Product 2</v>
      </c>
      <c r="E11" s="24" t="str">
        <f>'Sales Forecast-Figures'!E12</f>
        <v>Product 3</v>
      </c>
      <c r="F11" s="51"/>
      <c r="G11" s="24" t="str">
        <f>'Sales Forecast-Figures'!G12</f>
        <v>Product 1</v>
      </c>
      <c r="H11" s="24" t="str">
        <f>'Sales Forecast-Figures'!H12</f>
        <v>Product 2</v>
      </c>
      <c r="I11" s="24" t="str">
        <f>'Sales Forecast-Figures'!I12</f>
        <v>Product 3</v>
      </c>
      <c r="J11" s="51"/>
      <c r="K11" s="24" t="str">
        <f>'Sales Forecast-Figures'!K12</f>
        <v>Product 1</v>
      </c>
      <c r="L11" s="24" t="str">
        <f>'Sales Forecast-Figures'!L12</f>
        <v>Product 2</v>
      </c>
      <c r="M11" s="28" t="str">
        <f>'Sales Forecast-Figures'!M12</f>
        <v>Product 3</v>
      </c>
      <c r="N11" s="46"/>
    </row>
    <row r="12" spans="1:14" ht="20.25" thickTop="1" thickBot="1">
      <c r="A12" s="46"/>
      <c r="B12" s="29" t="s">
        <v>29</v>
      </c>
      <c r="C12" s="90">
        <f>'Sales Forecast-Figures'!C13</f>
        <v>19650</v>
      </c>
      <c r="D12" s="90">
        <f>'Sales Forecast-Figures'!D13</f>
        <v>31320</v>
      </c>
      <c r="E12" s="90">
        <f>'Sales Forecast-Figures'!E13</f>
        <v>15120</v>
      </c>
      <c r="F12" s="51"/>
      <c r="G12" s="90">
        <f>'Sales Forecast-Figures'!G13</f>
        <v>23250</v>
      </c>
      <c r="H12" s="90">
        <f>'Sales Forecast-Figures'!H13</f>
        <v>34200</v>
      </c>
      <c r="I12" s="90">
        <f>'Sales Forecast-Figures'!I13</f>
        <v>18000</v>
      </c>
      <c r="J12" s="51"/>
      <c r="K12" s="90">
        <f>'Sales Forecast-Figures'!K13</f>
        <v>26850</v>
      </c>
      <c r="L12" s="90">
        <f>'Sales Forecast-Figures'!L13</f>
        <v>37080</v>
      </c>
      <c r="M12" s="91">
        <f>'Sales Forecast-Figures'!M13</f>
        <v>20880</v>
      </c>
      <c r="N12" s="46"/>
    </row>
    <row r="13" spans="1:14" ht="20.25" thickTop="1" thickBot="1">
      <c r="A13" s="46"/>
      <c r="B13" s="31">
        <f>$C$8</f>
        <v>43831</v>
      </c>
      <c r="C13" s="92">
        <f>'Sales Forecast-Figures'!C14</f>
        <v>1500</v>
      </c>
      <c r="D13" s="92">
        <f>'Sales Forecast-Figures'!D14</f>
        <v>2500</v>
      </c>
      <c r="E13" s="92">
        <f>'Sales Forecast-Figures'!E14</f>
        <v>1150</v>
      </c>
      <c r="F13" s="51"/>
      <c r="G13" s="92">
        <f>'Sales Forecast-Figures'!G14</f>
        <v>1800</v>
      </c>
      <c r="H13" s="92">
        <f>'Sales Forecast-Figures'!H14</f>
        <v>2740</v>
      </c>
      <c r="I13" s="92">
        <f>'Sales Forecast-Figures'!I14</f>
        <v>1390</v>
      </c>
      <c r="J13" s="51"/>
      <c r="K13" s="92">
        <f>'Sales Forecast-Figures'!K14</f>
        <v>2100</v>
      </c>
      <c r="L13" s="92">
        <f>'Sales Forecast-Figures'!L14</f>
        <v>2980</v>
      </c>
      <c r="M13" s="93">
        <f>'Sales Forecast-Figures'!M14</f>
        <v>1630</v>
      </c>
      <c r="N13" s="46"/>
    </row>
    <row r="14" spans="1:14" ht="20.25" thickTop="1" thickBot="1">
      <c r="A14" s="46"/>
      <c r="B14" s="33">
        <f t="shared" ref="B14:B24" si="0">EDATE(B13, 1)</f>
        <v>43862</v>
      </c>
      <c r="C14" s="92">
        <f>'Sales Forecast-Figures'!C15</f>
        <v>1525</v>
      </c>
      <c r="D14" s="92">
        <f>'Sales Forecast-Figures'!D15</f>
        <v>2520</v>
      </c>
      <c r="E14" s="92">
        <f>'Sales Forecast-Figures'!E15</f>
        <v>1170</v>
      </c>
      <c r="F14" s="51"/>
      <c r="G14" s="92">
        <f>'Sales Forecast-Figures'!G15</f>
        <v>1825</v>
      </c>
      <c r="H14" s="92">
        <f>'Sales Forecast-Figures'!H15</f>
        <v>2760</v>
      </c>
      <c r="I14" s="92">
        <f>'Sales Forecast-Figures'!I15</f>
        <v>1410</v>
      </c>
      <c r="J14" s="51"/>
      <c r="K14" s="92">
        <f>'Sales Forecast-Figures'!K15</f>
        <v>2125</v>
      </c>
      <c r="L14" s="92">
        <f>'Sales Forecast-Figures'!L15</f>
        <v>3000</v>
      </c>
      <c r="M14" s="93">
        <f>'Sales Forecast-Figures'!M15</f>
        <v>1650</v>
      </c>
      <c r="N14" s="46"/>
    </row>
    <row r="15" spans="1:14" ht="20.25" thickTop="1" thickBot="1">
      <c r="A15" s="46"/>
      <c r="B15" s="33">
        <f t="shared" si="0"/>
        <v>43891</v>
      </c>
      <c r="C15" s="92">
        <f>'Sales Forecast-Figures'!C16</f>
        <v>1550</v>
      </c>
      <c r="D15" s="92">
        <f>'Sales Forecast-Figures'!D16</f>
        <v>2540</v>
      </c>
      <c r="E15" s="92">
        <f>'Sales Forecast-Figures'!E16</f>
        <v>1190</v>
      </c>
      <c r="F15" s="51"/>
      <c r="G15" s="92">
        <f>'Sales Forecast-Figures'!G16</f>
        <v>1850</v>
      </c>
      <c r="H15" s="92">
        <f>'Sales Forecast-Figures'!H16</f>
        <v>2780</v>
      </c>
      <c r="I15" s="92">
        <f>'Sales Forecast-Figures'!I16</f>
        <v>1430</v>
      </c>
      <c r="J15" s="51"/>
      <c r="K15" s="92">
        <f>'Sales Forecast-Figures'!K16</f>
        <v>2150</v>
      </c>
      <c r="L15" s="92">
        <f>'Sales Forecast-Figures'!L16</f>
        <v>3020</v>
      </c>
      <c r="M15" s="93">
        <f>'Sales Forecast-Figures'!M16</f>
        <v>1670</v>
      </c>
      <c r="N15" s="46"/>
    </row>
    <row r="16" spans="1:14" ht="20.25" thickTop="1" thickBot="1">
      <c r="A16" s="46"/>
      <c r="B16" s="33">
        <f t="shared" si="0"/>
        <v>43922</v>
      </c>
      <c r="C16" s="92">
        <f>'Sales Forecast-Figures'!C17</f>
        <v>1575</v>
      </c>
      <c r="D16" s="92">
        <f>'Sales Forecast-Figures'!D17</f>
        <v>2560</v>
      </c>
      <c r="E16" s="92">
        <f>'Sales Forecast-Figures'!E17</f>
        <v>1210</v>
      </c>
      <c r="F16" s="51"/>
      <c r="G16" s="92">
        <f>'Sales Forecast-Figures'!G17</f>
        <v>1875</v>
      </c>
      <c r="H16" s="92">
        <f>'Sales Forecast-Figures'!H17</f>
        <v>2800</v>
      </c>
      <c r="I16" s="92">
        <f>'Sales Forecast-Figures'!I17</f>
        <v>1450</v>
      </c>
      <c r="J16" s="51"/>
      <c r="K16" s="92">
        <f>'Sales Forecast-Figures'!K17</f>
        <v>2175</v>
      </c>
      <c r="L16" s="92">
        <f>'Sales Forecast-Figures'!L17</f>
        <v>3040</v>
      </c>
      <c r="M16" s="93">
        <f>'Sales Forecast-Figures'!M17</f>
        <v>1690</v>
      </c>
      <c r="N16" s="46"/>
    </row>
    <row r="17" spans="1:14" ht="20.25" thickTop="1" thickBot="1">
      <c r="A17" s="46"/>
      <c r="B17" s="33">
        <f t="shared" si="0"/>
        <v>43952</v>
      </c>
      <c r="C17" s="92">
        <f>'Sales Forecast-Figures'!C18</f>
        <v>1600</v>
      </c>
      <c r="D17" s="92">
        <f>'Sales Forecast-Figures'!D18</f>
        <v>2580</v>
      </c>
      <c r="E17" s="92">
        <f>'Sales Forecast-Figures'!E18</f>
        <v>1230</v>
      </c>
      <c r="F17" s="51"/>
      <c r="G17" s="92">
        <f>'Sales Forecast-Figures'!G18</f>
        <v>1900</v>
      </c>
      <c r="H17" s="92">
        <f>'Sales Forecast-Figures'!H18</f>
        <v>2820</v>
      </c>
      <c r="I17" s="92">
        <f>'Sales Forecast-Figures'!I18</f>
        <v>1470</v>
      </c>
      <c r="J17" s="51"/>
      <c r="K17" s="92">
        <f>'Sales Forecast-Figures'!K18</f>
        <v>2200</v>
      </c>
      <c r="L17" s="92">
        <f>'Sales Forecast-Figures'!L18</f>
        <v>3060</v>
      </c>
      <c r="M17" s="93">
        <f>'Sales Forecast-Figures'!M18</f>
        <v>1710</v>
      </c>
      <c r="N17" s="46"/>
    </row>
    <row r="18" spans="1:14" ht="20.25" thickTop="1" thickBot="1">
      <c r="A18" s="46"/>
      <c r="B18" s="33">
        <f t="shared" si="0"/>
        <v>43983</v>
      </c>
      <c r="C18" s="92">
        <f>'Sales Forecast-Figures'!C19</f>
        <v>1625</v>
      </c>
      <c r="D18" s="92">
        <f>'Sales Forecast-Figures'!D19</f>
        <v>2600</v>
      </c>
      <c r="E18" s="92">
        <f>'Sales Forecast-Figures'!E19</f>
        <v>1250</v>
      </c>
      <c r="F18" s="51"/>
      <c r="G18" s="92">
        <f>'Sales Forecast-Figures'!G19</f>
        <v>1925</v>
      </c>
      <c r="H18" s="92">
        <f>'Sales Forecast-Figures'!H19</f>
        <v>2840</v>
      </c>
      <c r="I18" s="92">
        <f>'Sales Forecast-Figures'!I19</f>
        <v>1490</v>
      </c>
      <c r="J18" s="51"/>
      <c r="K18" s="92">
        <f>'Sales Forecast-Figures'!K19</f>
        <v>2225</v>
      </c>
      <c r="L18" s="92">
        <f>'Sales Forecast-Figures'!L19</f>
        <v>3080</v>
      </c>
      <c r="M18" s="93">
        <f>'Sales Forecast-Figures'!M19</f>
        <v>1730</v>
      </c>
      <c r="N18" s="46"/>
    </row>
    <row r="19" spans="1:14" ht="20.25" thickTop="1" thickBot="1">
      <c r="A19" s="46"/>
      <c r="B19" s="33">
        <f t="shared" si="0"/>
        <v>44013</v>
      </c>
      <c r="C19" s="92">
        <f>'Sales Forecast-Figures'!C20</f>
        <v>1650</v>
      </c>
      <c r="D19" s="92">
        <f>'Sales Forecast-Figures'!D20</f>
        <v>2620</v>
      </c>
      <c r="E19" s="92">
        <f>'Sales Forecast-Figures'!E20</f>
        <v>1270</v>
      </c>
      <c r="F19" s="51"/>
      <c r="G19" s="92">
        <f>'Sales Forecast-Figures'!G20</f>
        <v>1950</v>
      </c>
      <c r="H19" s="92">
        <f>'Sales Forecast-Figures'!H20</f>
        <v>2860</v>
      </c>
      <c r="I19" s="92">
        <f>'Sales Forecast-Figures'!I20</f>
        <v>1510</v>
      </c>
      <c r="J19" s="51"/>
      <c r="K19" s="92">
        <f>'Sales Forecast-Figures'!K20</f>
        <v>2250</v>
      </c>
      <c r="L19" s="92">
        <f>'Sales Forecast-Figures'!L20</f>
        <v>3100</v>
      </c>
      <c r="M19" s="93">
        <f>'Sales Forecast-Figures'!M20</f>
        <v>1750</v>
      </c>
      <c r="N19" s="46"/>
    </row>
    <row r="20" spans="1:14" ht="20.25" thickTop="1" thickBot="1">
      <c r="A20" s="46"/>
      <c r="B20" s="33">
        <f t="shared" si="0"/>
        <v>44044</v>
      </c>
      <c r="C20" s="92">
        <f>'Sales Forecast-Figures'!C21</f>
        <v>1675</v>
      </c>
      <c r="D20" s="92">
        <f>'Sales Forecast-Figures'!D21</f>
        <v>2640</v>
      </c>
      <c r="E20" s="92">
        <f>'Sales Forecast-Figures'!E21</f>
        <v>1290</v>
      </c>
      <c r="F20" s="51"/>
      <c r="G20" s="92">
        <f>'Sales Forecast-Figures'!G21</f>
        <v>1975</v>
      </c>
      <c r="H20" s="92">
        <f>'Sales Forecast-Figures'!H21</f>
        <v>2880</v>
      </c>
      <c r="I20" s="92">
        <f>'Sales Forecast-Figures'!I21</f>
        <v>1530</v>
      </c>
      <c r="J20" s="51"/>
      <c r="K20" s="92">
        <f>'Sales Forecast-Figures'!K21</f>
        <v>2275</v>
      </c>
      <c r="L20" s="92">
        <f>'Sales Forecast-Figures'!L21</f>
        <v>3120</v>
      </c>
      <c r="M20" s="93">
        <f>'Sales Forecast-Figures'!M21</f>
        <v>1770</v>
      </c>
      <c r="N20" s="46"/>
    </row>
    <row r="21" spans="1:14" ht="20.25" thickTop="1" thickBot="1">
      <c r="A21" s="46"/>
      <c r="B21" s="33">
        <f t="shared" si="0"/>
        <v>44075</v>
      </c>
      <c r="C21" s="92">
        <f>'Sales Forecast-Figures'!C22</f>
        <v>1700</v>
      </c>
      <c r="D21" s="92">
        <f>'Sales Forecast-Figures'!D22</f>
        <v>2660</v>
      </c>
      <c r="E21" s="92">
        <f>'Sales Forecast-Figures'!E22</f>
        <v>1310</v>
      </c>
      <c r="F21" s="51"/>
      <c r="G21" s="92">
        <f>'Sales Forecast-Figures'!G22</f>
        <v>2000</v>
      </c>
      <c r="H21" s="92">
        <f>'Sales Forecast-Figures'!H22</f>
        <v>2900</v>
      </c>
      <c r="I21" s="92">
        <f>'Sales Forecast-Figures'!I22</f>
        <v>1550</v>
      </c>
      <c r="J21" s="51"/>
      <c r="K21" s="92">
        <f>'Sales Forecast-Figures'!K22</f>
        <v>2300</v>
      </c>
      <c r="L21" s="92">
        <f>'Sales Forecast-Figures'!L22</f>
        <v>3140</v>
      </c>
      <c r="M21" s="93">
        <f>'Sales Forecast-Figures'!M22</f>
        <v>1790</v>
      </c>
      <c r="N21" s="46"/>
    </row>
    <row r="22" spans="1:14" ht="20.25" thickTop="1" thickBot="1">
      <c r="A22" s="46"/>
      <c r="B22" s="33">
        <f t="shared" si="0"/>
        <v>44105</v>
      </c>
      <c r="C22" s="92">
        <f>'Sales Forecast-Figures'!C23</f>
        <v>1725</v>
      </c>
      <c r="D22" s="92">
        <f>'Sales Forecast-Figures'!D23</f>
        <v>2680</v>
      </c>
      <c r="E22" s="92">
        <f>'Sales Forecast-Figures'!E23</f>
        <v>1330</v>
      </c>
      <c r="F22" s="51"/>
      <c r="G22" s="92">
        <f>'Sales Forecast-Figures'!G23</f>
        <v>2025</v>
      </c>
      <c r="H22" s="92">
        <f>'Sales Forecast-Figures'!H23</f>
        <v>2920</v>
      </c>
      <c r="I22" s="92">
        <f>'Sales Forecast-Figures'!I23</f>
        <v>1570</v>
      </c>
      <c r="J22" s="51"/>
      <c r="K22" s="92">
        <f>'Sales Forecast-Figures'!K23</f>
        <v>2325</v>
      </c>
      <c r="L22" s="92">
        <f>'Sales Forecast-Figures'!L23</f>
        <v>3160</v>
      </c>
      <c r="M22" s="93">
        <f>'Sales Forecast-Figures'!M23</f>
        <v>1810</v>
      </c>
      <c r="N22" s="46"/>
    </row>
    <row r="23" spans="1:14" ht="20.25" thickTop="1" thickBot="1">
      <c r="A23" s="46"/>
      <c r="B23" s="33">
        <f t="shared" si="0"/>
        <v>44136</v>
      </c>
      <c r="C23" s="92">
        <f>'Sales Forecast-Figures'!C24</f>
        <v>1750</v>
      </c>
      <c r="D23" s="92">
        <f>'Sales Forecast-Figures'!D24</f>
        <v>2700</v>
      </c>
      <c r="E23" s="92">
        <f>'Sales Forecast-Figures'!E24</f>
        <v>1350</v>
      </c>
      <c r="F23" s="51"/>
      <c r="G23" s="92">
        <f>'Sales Forecast-Figures'!G24</f>
        <v>2050</v>
      </c>
      <c r="H23" s="92">
        <f>'Sales Forecast-Figures'!H24</f>
        <v>2940</v>
      </c>
      <c r="I23" s="92">
        <f>'Sales Forecast-Figures'!I24</f>
        <v>1590</v>
      </c>
      <c r="J23" s="51"/>
      <c r="K23" s="92">
        <f>'Sales Forecast-Figures'!K24</f>
        <v>2350</v>
      </c>
      <c r="L23" s="92">
        <f>'Sales Forecast-Figures'!L24</f>
        <v>3180</v>
      </c>
      <c r="M23" s="93">
        <f>'Sales Forecast-Figures'!M24</f>
        <v>1830</v>
      </c>
      <c r="N23" s="46"/>
    </row>
    <row r="24" spans="1:14" ht="20.25" thickTop="1" thickBot="1">
      <c r="A24" s="46"/>
      <c r="B24" s="53">
        <f t="shared" si="0"/>
        <v>44166</v>
      </c>
      <c r="C24" s="94">
        <f>'Sales Forecast-Figures'!C25</f>
        <v>1775</v>
      </c>
      <c r="D24" s="94">
        <f>'Sales Forecast-Figures'!D25</f>
        <v>2720</v>
      </c>
      <c r="E24" s="94">
        <f>'Sales Forecast-Figures'!E25</f>
        <v>1370</v>
      </c>
      <c r="F24" s="51"/>
      <c r="G24" s="89">
        <f>'Sales Forecast-Figures'!G25</f>
        <v>2075</v>
      </c>
      <c r="H24" s="89">
        <f>'Sales Forecast-Figures'!H25</f>
        <v>2960</v>
      </c>
      <c r="I24" s="89">
        <f>'Sales Forecast-Figures'!I25</f>
        <v>1610</v>
      </c>
      <c r="J24" s="51"/>
      <c r="K24" s="94">
        <f>'Sales Forecast-Figures'!K25</f>
        <v>2375</v>
      </c>
      <c r="L24" s="94">
        <f>'Sales Forecast-Figures'!L25</f>
        <v>3200</v>
      </c>
      <c r="M24" s="95">
        <f>'Sales Forecast-Figures'!M25</f>
        <v>1850</v>
      </c>
      <c r="N24" s="46"/>
    </row>
    <row r="25" spans="1:14" ht="27" thickTop="1" thickBot="1">
      <c r="A25" s="46"/>
      <c r="B25" s="131" t="s">
        <v>36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46"/>
    </row>
    <row r="26" spans="1:14" ht="20.25" thickTop="1" thickBot="1">
      <c r="A26" s="46"/>
      <c r="B26" s="139" t="s">
        <v>35</v>
      </c>
      <c r="C26" s="137" t="s">
        <v>5</v>
      </c>
      <c r="D26" s="137"/>
      <c r="E26" s="137"/>
      <c r="F26" s="51"/>
      <c r="G26" s="137" t="s">
        <v>6</v>
      </c>
      <c r="H26" s="137"/>
      <c r="I26" s="137"/>
      <c r="J26" s="51"/>
      <c r="K26" s="137" t="s">
        <v>7</v>
      </c>
      <c r="L26" s="137"/>
      <c r="M26" s="138"/>
      <c r="N26" s="46"/>
    </row>
    <row r="27" spans="1:14" ht="20.25" thickTop="1" thickBot="1">
      <c r="A27" s="46"/>
      <c r="B27" s="140"/>
      <c r="C27" s="24" t="str">
        <f>'Sales Forecast-Figures'!C28</f>
        <v>Product 1</v>
      </c>
      <c r="D27" s="24" t="str">
        <f>'Sales Forecast-Figures'!D28</f>
        <v>Product 2</v>
      </c>
      <c r="E27" s="24" t="str">
        <f>'Sales Forecast-Figures'!E28</f>
        <v>Product 3</v>
      </c>
      <c r="F27" s="51"/>
      <c r="G27" s="24" t="str">
        <f>'Sales Forecast-Figures'!G28</f>
        <v>Product 1</v>
      </c>
      <c r="H27" s="24" t="str">
        <f>'Sales Forecast-Figures'!H28</f>
        <v>Product 2</v>
      </c>
      <c r="I27" s="24" t="str">
        <f>'Sales Forecast-Figures'!I28</f>
        <v>Product 3</v>
      </c>
      <c r="J27" s="51"/>
      <c r="K27" s="24" t="str">
        <f>'Sales Forecast-Figures'!K28</f>
        <v>Product 1</v>
      </c>
      <c r="L27" s="24" t="str">
        <f>'Sales Forecast-Figures'!L28</f>
        <v>Product 2</v>
      </c>
      <c r="M27" s="28" t="str">
        <f>'Sales Forecast-Figures'!M28</f>
        <v>Product 3</v>
      </c>
      <c r="N27" s="46"/>
    </row>
    <row r="28" spans="1:14" ht="20.25" thickTop="1" thickBot="1">
      <c r="A28" s="46"/>
      <c r="B28" s="29" t="s">
        <v>30</v>
      </c>
      <c r="C28" s="18">
        <f>'Sales Forecast-Figures'!C29</f>
        <v>29.990000000000006</v>
      </c>
      <c r="D28" s="18">
        <f>'Sales Forecast-Figures'!D29</f>
        <v>24.990000000000006</v>
      </c>
      <c r="E28" s="18">
        <f>'Sales Forecast-Figures'!E29</f>
        <v>59.99</v>
      </c>
      <c r="F28" s="51"/>
      <c r="G28" s="18">
        <f>'Sales Forecast-Figures'!G29</f>
        <v>31.990000000000006</v>
      </c>
      <c r="H28" s="18">
        <f>'Sales Forecast-Figures'!H29</f>
        <v>26.990000000000006</v>
      </c>
      <c r="I28" s="18">
        <f>'Sales Forecast-Figures'!I29</f>
        <v>64.990000000000009</v>
      </c>
      <c r="J28" s="51"/>
      <c r="K28" s="18">
        <f>'Sales Forecast-Figures'!K29</f>
        <v>33.99</v>
      </c>
      <c r="L28" s="18">
        <f>'Sales Forecast-Figures'!L29</f>
        <v>28.990000000000006</v>
      </c>
      <c r="M28" s="34">
        <f>'Sales Forecast-Figures'!M29</f>
        <v>69.990000000000009</v>
      </c>
      <c r="N28" s="46"/>
    </row>
    <row r="29" spans="1:14" ht="20.25" thickTop="1" thickBot="1">
      <c r="A29" s="46"/>
      <c r="B29" s="31">
        <f>$C$8</f>
        <v>43831</v>
      </c>
      <c r="C29" s="19">
        <f>'Sales Forecast-Figures'!C30</f>
        <v>29.99</v>
      </c>
      <c r="D29" s="19">
        <f>'Sales Forecast-Figures'!D30</f>
        <v>24.99</v>
      </c>
      <c r="E29" s="19">
        <f>'Sales Forecast-Figures'!E30</f>
        <v>59.99</v>
      </c>
      <c r="F29" s="51"/>
      <c r="G29" s="19">
        <f>'Sales Forecast-Figures'!G30</f>
        <v>31.99</v>
      </c>
      <c r="H29" s="19">
        <f>'Sales Forecast-Figures'!H30</f>
        <v>26.99</v>
      </c>
      <c r="I29" s="19">
        <f>'Sales Forecast-Figures'!I30</f>
        <v>64.990000000000009</v>
      </c>
      <c r="J29" s="51"/>
      <c r="K29" s="19">
        <f>'Sales Forecast-Figures'!K30</f>
        <v>33.989999999999995</v>
      </c>
      <c r="L29" s="19">
        <f>'Sales Forecast-Figures'!L30</f>
        <v>28.99</v>
      </c>
      <c r="M29" s="35">
        <f>'Sales Forecast-Figures'!M30</f>
        <v>69.990000000000009</v>
      </c>
      <c r="N29" s="46"/>
    </row>
    <row r="30" spans="1:14" ht="20.25" thickTop="1" thickBot="1">
      <c r="A30" s="46"/>
      <c r="B30" s="33">
        <f t="shared" ref="B30:B40" si="1">EDATE(B29, 1)</f>
        <v>43862</v>
      </c>
      <c r="C30" s="19">
        <f>'Sales Forecast-Figures'!C31</f>
        <v>29.99</v>
      </c>
      <c r="D30" s="19">
        <f>'Sales Forecast-Figures'!D31</f>
        <v>24.99</v>
      </c>
      <c r="E30" s="19">
        <f>'Sales Forecast-Figures'!E31</f>
        <v>59.99</v>
      </c>
      <c r="F30" s="51"/>
      <c r="G30" s="19">
        <f>'Sales Forecast-Figures'!G31</f>
        <v>31.99</v>
      </c>
      <c r="H30" s="19">
        <f>'Sales Forecast-Figures'!H31</f>
        <v>26.99</v>
      </c>
      <c r="I30" s="19">
        <f>'Sales Forecast-Figures'!I31</f>
        <v>64.990000000000009</v>
      </c>
      <c r="J30" s="51"/>
      <c r="K30" s="19">
        <f>'Sales Forecast-Figures'!K31</f>
        <v>33.989999999999995</v>
      </c>
      <c r="L30" s="19">
        <f>'Sales Forecast-Figures'!L31</f>
        <v>28.99</v>
      </c>
      <c r="M30" s="35">
        <f>'Sales Forecast-Figures'!M31</f>
        <v>69.990000000000009</v>
      </c>
      <c r="N30" s="46"/>
    </row>
    <row r="31" spans="1:14" ht="20.25" thickTop="1" thickBot="1">
      <c r="A31" s="46"/>
      <c r="B31" s="33">
        <f t="shared" si="1"/>
        <v>43891</v>
      </c>
      <c r="C31" s="19">
        <f>'Sales Forecast-Figures'!C32</f>
        <v>29.99</v>
      </c>
      <c r="D31" s="19">
        <f>'Sales Forecast-Figures'!D32</f>
        <v>24.99</v>
      </c>
      <c r="E31" s="19">
        <f>'Sales Forecast-Figures'!E32</f>
        <v>59.99</v>
      </c>
      <c r="F31" s="51"/>
      <c r="G31" s="19">
        <f>'Sales Forecast-Figures'!G32</f>
        <v>31.99</v>
      </c>
      <c r="H31" s="19">
        <f>'Sales Forecast-Figures'!H32</f>
        <v>26.99</v>
      </c>
      <c r="I31" s="19">
        <f>'Sales Forecast-Figures'!I32</f>
        <v>64.990000000000009</v>
      </c>
      <c r="J31" s="51"/>
      <c r="K31" s="19">
        <f>'Sales Forecast-Figures'!K32</f>
        <v>33.989999999999995</v>
      </c>
      <c r="L31" s="19">
        <f>'Sales Forecast-Figures'!L32</f>
        <v>28.99</v>
      </c>
      <c r="M31" s="35">
        <f>'Sales Forecast-Figures'!M32</f>
        <v>69.990000000000009</v>
      </c>
      <c r="N31" s="46"/>
    </row>
    <row r="32" spans="1:14" ht="20.25" thickTop="1" thickBot="1">
      <c r="A32" s="46"/>
      <c r="B32" s="33">
        <f t="shared" si="1"/>
        <v>43922</v>
      </c>
      <c r="C32" s="19">
        <f>'Sales Forecast-Figures'!C33</f>
        <v>29.99</v>
      </c>
      <c r="D32" s="19">
        <f>'Sales Forecast-Figures'!D33</f>
        <v>24.99</v>
      </c>
      <c r="E32" s="19">
        <f>'Sales Forecast-Figures'!E33</f>
        <v>59.99</v>
      </c>
      <c r="F32" s="51"/>
      <c r="G32" s="19">
        <f>'Sales Forecast-Figures'!G33</f>
        <v>31.99</v>
      </c>
      <c r="H32" s="19">
        <f>'Sales Forecast-Figures'!H33</f>
        <v>26.99</v>
      </c>
      <c r="I32" s="19">
        <f>'Sales Forecast-Figures'!I33</f>
        <v>64.990000000000009</v>
      </c>
      <c r="J32" s="51"/>
      <c r="K32" s="19">
        <f>'Sales Forecast-Figures'!K33</f>
        <v>33.989999999999995</v>
      </c>
      <c r="L32" s="19">
        <f>'Sales Forecast-Figures'!L33</f>
        <v>28.99</v>
      </c>
      <c r="M32" s="35">
        <f>'Sales Forecast-Figures'!M33</f>
        <v>69.990000000000009</v>
      </c>
      <c r="N32" s="46"/>
    </row>
    <row r="33" spans="1:14" ht="20.25" thickTop="1" thickBot="1">
      <c r="A33" s="46"/>
      <c r="B33" s="33">
        <f t="shared" si="1"/>
        <v>43952</v>
      </c>
      <c r="C33" s="19">
        <f>'Sales Forecast-Figures'!C34</f>
        <v>29.99</v>
      </c>
      <c r="D33" s="19">
        <f>'Sales Forecast-Figures'!D34</f>
        <v>24.99</v>
      </c>
      <c r="E33" s="19">
        <f>'Sales Forecast-Figures'!E34</f>
        <v>59.99</v>
      </c>
      <c r="F33" s="51"/>
      <c r="G33" s="19">
        <f>'Sales Forecast-Figures'!G34</f>
        <v>31.99</v>
      </c>
      <c r="H33" s="19">
        <f>'Sales Forecast-Figures'!H34</f>
        <v>26.99</v>
      </c>
      <c r="I33" s="19">
        <f>'Sales Forecast-Figures'!I34</f>
        <v>64.990000000000009</v>
      </c>
      <c r="J33" s="51"/>
      <c r="K33" s="19">
        <f>'Sales Forecast-Figures'!K34</f>
        <v>33.989999999999995</v>
      </c>
      <c r="L33" s="19">
        <f>'Sales Forecast-Figures'!L34</f>
        <v>28.99</v>
      </c>
      <c r="M33" s="35">
        <f>'Sales Forecast-Figures'!M34</f>
        <v>69.990000000000009</v>
      </c>
      <c r="N33" s="46"/>
    </row>
    <row r="34" spans="1:14" ht="20.25" thickTop="1" thickBot="1">
      <c r="A34" s="46"/>
      <c r="B34" s="33">
        <f t="shared" si="1"/>
        <v>43983</v>
      </c>
      <c r="C34" s="19">
        <f>'Sales Forecast-Figures'!C35</f>
        <v>29.99</v>
      </c>
      <c r="D34" s="19">
        <f>'Sales Forecast-Figures'!D35</f>
        <v>24.99</v>
      </c>
      <c r="E34" s="19">
        <f>'Sales Forecast-Figures'!E35</f>
        <v>59.99</v>
      </c>
      <c r="F34" s="51"/>
      <c r="G34" s="19">
        <f>'Sales Forecast-Figures'!G35</f>
        <v>31.99</v>
      </c>
      <c r="H34" s="19">
        <f>'Sales Forecast-Figures'!H35</f>
        <v>26.99</v>
      </c>
      <c r="I34" s="19">
        <f>'Sales Forecast-Figures'!I35</f>
        <v>64.990000000000009</v>
      </c>
      <c r="J34" s="51"/>
      <c r="K34" s="19">
        <f>'Sales Forecast-Figures'!K35</f>
        <v>33.989999999999995</v>
      </c>
      <c r="L34" s="19">
        <f>'Sales Forecast-Figures'!L35</f>
        <v>28.99</v>
      </c>
      <c r="M34" s="35">
        <f>'Sales Forecast-Figures'!M35</f>
        <v>69.990000000000009</v>
      </c>
      <c r="N34" s="46"/>
    </row>
    <row r="35" spans="1:14" ht="20.25" thickTop="1" thickBot="1">
      <c r="A35" s="46"/>
      <c r="B35" s="33">
        <f t="shared" si="1"/>
        <v>44013</v>
      </c>
      <c r="C35" s="19">
        <f>'Sales Forecast-Figures'!C36</f>
        <v>29.99</v>
      </c>
      <c r="D35" s="19">
        <f>'Sales Forecast-Figures'!D36</f>
        <v>24.99</v>
      </c>
      <c r="E35" s="19">
        <f>'Sales Forecast-Figures'!E36</f>
        <v>59.99</v>
      </c>
      <c r="F35" s="51"/>
      <c r="G35" s="19">
        <f>'Sales Forecast-Figures'!G36</f>
        <v>31.99</v>
      </c>
      <c r="H35" s="19">
        <f>'Sales Forecast-Figures'!H36</f>
        <v>26.99</v>
      </c>
      <c r="I35" s="19">
        <f>'Sales Forecast-Figures'!I36</f>
        <v>64.990000000000009</v>
      </c>
      <c r="J35" s="51"/>
      <c r="K35" s="19">
        <f>'Sales Forecast-Figures'!K36</f>
        <v>33.989999999999995</v>
      </c>
      <c r="L35" s="19">
        <f>'Sales Forecast-Figures'!L36</f>
        <v>28.99</v>
      </c>
      <c r="M35" s="35">
        <f>'Sales Forecast-Figures'!M36</f>
        <v>69.990000000000009</v>
      </c>
      <c r="N35" s="46"/>
    </row>
    <row r="36" spans="1:14" ht="20.25" thickTop="1" thickBot="1">
      <c r="A36" s="46"/>
      <c r="B36" s="33">
        <f t="shared" si="1"/>
        <v>44044</v>
      </c>
      <c r="C36" s="19">
        <f>'Sales Forecast-Figures'!C37</f>
        <v>29.99</v>
      </c>
      <c r="D36" s="19">
        <f>'Sales Forecast-Figures'!D37</f>
        <v>24.99</v>
      </c>
      <c r="E36" s="19">
        <f>'Sales Forecast-Figures'!E37</f>
        <v>59.99</v>
      </c>
      <c r="F36" s="51"/>
      <c r="G36" s="19">
        <f>'Sales Forecast-Figures'!G37</f>
        <v>31.99</v>
      </c>
      <c r="H36" s="19">
        <f>'Sales Forecast-Figures'!H37</f>
        <v>26.99</v>
      </c>
      <c r="I36" s="19">
        <f>'Sales Forecast-Figures'!I37</f>
        <v>64.990000000000009</v>
      </c>
      <c r="J36" s="51"/>
      <c r="K36" s="19">
        <f>'Sales Forecast-Figures'!K37</f>
        <v>33.989999999999995</v>
      </c>
      <c r="L36" s="19">
        <f>'Sales Forecast-Figures'!L37</f>
        <v>28.99</v>
      </c>
      <c r="M36" s="35">
        <f>'Sales Forecast-Figures'!M37</f>
        <v>69.990000000000009</v>
      </c>
      <c r="N36" s="46"/>
    </row>
    <row r="37" spans="1:14" ht="20.25" thickTop="1" thickBot="1">
      <c r="A37" s="46"/>
      <c r="B37" s="33">
        <f t="shared" si="1"/>
        <v>44075</v>
      </c>
      <c r="C37" s="19">
        <f>'Sales Forecast-Figures'!C38</f>
        <v>29.99</v>
      </c>
      <c r="D37" s="19">
        <f>'Sales Forecast-Figures'!D38</f>
        <v>24.99</v>
      </c>
      <c r="E37" s="19">
        <f>'Sales Forecast-Figures'!E38</f>
        <v>59.99</v>
      </c>
      <c r="F37" s="51"/>
      <c r="G37" s="19">
        <f>'Sales Forecast-Figures'!G38</f>
        <v>31.99</v>
      </c>
      <c r="H37" s="19">
        <f>'Sales Forecast-Figures'!H38</f>
        <v>26.99</v>
      </c>
      <c r="I37" s="19">
        <f>'Sales Forecast-Figures'!I38</f>
        <v>64.990000000000009</v>
      </c>
      <c r="J37" s="51"/>
      <c r="K37" s="19">
        <f>'Sales Forecast-Figures'!K38</f>
        <v>33.989999999999995</v>
      </c>
      <c r="L37" s="19">
        <f>'Sales Forecast-Figures'!L38</f>
        <v>28.99</v>
      </c>
      <c r="M37" s="35">
        <f>'Sales Forecast-Figures'!M38</f>
        <v>69.990000000000009</v>
      </c>
      <c r="N37" s="46"/>
    </row>
    <row r="38" spans="1:14" ht="20.25" thickTop="1" thickBot="1">
      <c r="A38" s="46"/>
      <c r="B38" s="33">
        <f t="shared" si="1"/>
        <v>44105</v>
      </c>
      <c r="C38" s="19">
        <f>'Sales Forecast-Figures'!C39</f>
        <v>29.99</v>
      </c>
      <c r="D38" s="19">
        <f>'Sales Forecast-Figures'!D39</f>
        <v>24.99</v>
      </c>
      <c r="E38" s="19">
        <f>'Sales Forecast-Figures'!E39</f>
        <v>59.99</v>
      </c>
      <c r="F38" s="51"/>
      <c r="G38" s="19">
        <f>'Sales Forecast-Figures'!G39</f>
        <v>31.99</v>
      </c>
      <c r="H38" s="19">
        <f>'Sales Forecast-Figures'!H39</f>
        <v>26.99</v>
      </c>
      <c r="I38" s="19">
        <f>'Sales Forecast-Figures'!I39</f>
        <v>64.990000000000009</v>
      </c>
      <c r="J38" s="51"/>
      <c r="K38" s="19">
        <f>'Sales Forecast-Figures'!K39</f>
        <v>33.989999999999995</v>
      </c>
      <c r="L38" s="19">
        <f>'Sales Forecast-Figures'!L39</f>
        <v>28.99</v>
      </c>
      <c r="M38" s="35">
        <f>'Sales Forecast-Figures'!M39</f>
        <v>69.990000000000009</v>
      </c>
      <c r="N38" s="46"/>
    </row>
    <row r="39" spans="1:14" ht="20.25" thickTop="1" thickBot="1">
      <c r="A39" s="46"/>
      <c r="B39" s="33">
        <f t="shared" si="1"/>
        <v>44136</v>
      </c>
      <c r="C39" s="19">
        <f>'Sales Forecast-Figures'!C40</f>
        <v>29.99</v>
      </c>
      <c r="D39" s="19">
        <f>'Sales Forecast-Figures'!D40</f>
        <v>24.99</v>
      </c>
      <c r="E39" s="19">
        <f>'Sales Forecast-Figures'!E40</f>
        <v>59.99</v>
      </c>
      <c r="F39" s="51"/>
      <c r="G39" s="19">
        <f>'Sales Forecast-Figures'!G40</f>
        <v>31.99</v>
      </c>
      <c r="H39" s="19">
        <f>'Sales Forecast-Figures'!H40</f>
        <v>26.99</v>
      </c>
      <c r="I39" s="19">
        <f>'Sales Forecast-Figures'!I40</f>
        <v>64.990000000000009</v>
      </c>
      <c r="J39" s="51"/>
      <c r="K39" s="19">
        <f>'Sales Forecast-Figures'!K40</f>
        <v>33.989999999999995</v>
      </c>
      <c r="L39" s="19">
        <f>'Sales Forecast-Figures'!L40</f>
        <v>28.99</v>
      </c>
      <c r="M39" s="35">
        <f>'Sales Forecast-Figures'!M40</f>
        <v>69.990000000000009</v>
      </c>
      <c r="N39" s="46"/>
    </row>
    <row r="40" spans="1:14" ht="20.25" thickTop="1" thickBot="1">
      <c r="A40" s="46"/>
      <c r="B40" s="53">
        <f t="shared" si="1"/>
        <v>44166</v>
      </c>
      <c r="C40" s="56">
        <f>'Sales Forecast-Figures'!C41</f>
        <v>29.99</v>
      </c>
      <c r="D40" s="56">
        <f>'Sales Forecast-Figures'!D41</f>
        <v>24.99</v>
      </c>
      <c r="E40" s="56">
        <f>'Sales Forecast-Figures'!E41</f>
        <v>59.99</v>
      </c>
      <c r="F40" s="51"/>
      <c r="G40" s="56">
        <f>'Sales Forecast-Figures'!G41</f>
        <v>31.99</v>
      </c>
      <c r="H40" s="56">
        <f>'Sales Forecast-Figures'!H41</f>
        <v>26.99</v>
      </c>
      <c r="I40" s="56">
        <f>'Sales Forecast-Figures'!I41</f>
        <v>64.990000000000009</v>
      </c>
      <c r="J40" s="51"/>
      <c r="K40" s="56">
        <f>'Sales Forecast-Figures'!K41</f>
        <v>33.989999999999995</v>
      </c>
      <c r="L40" s="56">
        <f>'Sales Forecast-Figures'!L41</f>
        <v>28.99</v>
      </c>
      <c r="M40" s="57">
        <f>'Sales Forecast-Figures'!M41</f>
        <v>69.990000000000009</v>
      </c>
      <c r="N40" s="46"/>
    </row>
    <row r="41" spans="1:14" ht="27" thickTop="1" thickBot="1">
      <c r="A41" s="46"/>
      <c r="B41" s="134" t="s">
        <v>13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5"/>
      <c r="N41" s="46"/>
    </row>
    <row r="42" spans="1:14" ht="20.25" thickTop="1" thickBot="1">
      <c r="A42" s="46"/>
      <c r="B42" s="139" t="s">
        <v>35</v>
      </c>
      <c r="C42" s="137" t="s">
        <v>5</v>
      </c>
      <c r="D42" s="137"/>
      <c r="E42" s="137"/>
      <c r="F42" s="51"/>
      <c r="G42" s="137" t="s">
        <v>6</v>
      </c>
      <c r="H42" s="137"/>
      <c r="I42" s="137"/>
      <c r="J42" s="51"/>
      <c r="K42" s="137" t="s">
        <v>7</v>
      </c>
      <c r="L42" s="137"/>
      <c r="M42" s="138"/>
      <c r="N42" s="46"/>
    </row>
    <row r="43" spans="1:14" ht="20.25" customHeight="1" thickTop="1" thickBot="1">
      <c r="A43" s="46"/>
      <c r="B43" s="140"/>
      <c r="C43" s="24" t="str">
        <f>'Sales Forecast-Figures'!C44</f>
        <v>Product 1</v>
      </c>
      <c r="D43" s="24" t="str">
        <f>'Sales Forecast-Figures'!D44</f>
        <v>Product 2</v>
      </c>
      <c r="E43" s="24" t="str">
        <f>'Sales Forecast-Figures'!E44</f>
        <v>Product 3</v>
      </c>
      <c r="F43" s="51"/>
      <c r="G43" s="24" t="str">
        <f>'Sales Forecast-Figures'!G44</f>
        <v>Product 1</v>
      </c>
      <c r="H43" s="24" t="str">
        <f>'Sales Forecast-Figures'!H44</f>
        <v>Product 2</v>
      </c>
      <c r="I43" s="24" t="str">
        <f>'Sales Forecast-Figures'!I44</f>
        <v>Product 3</v>
      </c>
      <c r="J43" s="51"/>
      <c r="K43" s="24" t="str">
        <f>'Sales Forecast-Figures'!K44</f>
        <v>Product 1</v>
      </c>
      <c r="L43" s="24" t="str">
        <f>'Sales Forecast-Figures'!L44</f>
        <v>Product 2</v>
      </c>
      <c r="M43" s="28" t="str">
        <f>'Sales Forecast-Figures'!M44</f>
        <v>Product 3</v>
      </c>
      <c r="N43" s="46"/>
    </row>
    <row r="44" spans="1:14" ht="20.25" thickTop="1" thickBot="1">
      <c r="A44" s="46"/>
      <c r="B44" s="36" t="s">
        <v>30</v>
      </c>
      <c r="C44" s="20">
        <f>'Sales Forecast-Figures'!C45</f>
        <v>1.4136084279416721E-2</v>
      </c>
      <c r="D44" s="20">
        <f>'Sales Forecast-Figures'!D45</f>
        <v>7.0554588075344288E-3</v>
      </c>
      <c r="E44" s="20">
        <f>'Sales Forecast-Figures'!E45</f>
        <v>1.4704385349144256E-2</v>
      </c>
      <c r="F44" s="51"/>
      <c r="G44" s="20">
        <f>'Sales Forecast-Figures'!G45</f>
        <v>1.1924901269063032E-2</v>
      </c>
      <c r="H44" s="20">
        <f>'Sales Forecast-Figures'!H45</f>
        <v>6.4586033377471265E-3</v>
      </c>
      <c r="I44" s="20">
        <f>'Sales Forecast-Figures'!I45</f>
        <v>1.2326490747843128E-2</v>
      </c>
      <c r="J44" s="51"/>
      <c r="K44" s="20">
        <f>'Sales Forecast-Figures'!K45</f>
        <v>1.0312657701594603E-2</v>
      </c>
      <c r="L44" s="20">
        <f>'Sales Forecast-Figures'!L45</f>
        <v>5.9548926965419082E-3</v>
      </c>
      <c r="M44" s="37">
        <f>'Sales Forecast-Figures'!M45</f>
        <v>1.0611499549717218E-2</v>
      </c>
      <c r="N44" s="46"/>
    </row>
    <row r="45" spans="1:14" ht="20.25" thickTop="1" thickBot="1">
      <c r="A45" s="46"/>
      <c r="B45" s="31">
        <f>$C$8</f>
        <v>43831</v>
      </c>
      <c r="C45" s="21">
        <f>'Sales Forecast-Figures'!C46</f>
        <v>0</v>
      </c>
      <c r="D45" s="21">
        <f>'Sales Forecast-Figures'!D46</f>
        <v>0</v>
      </c>
      <c r="E45" s="21">
        <f>'Sales Forecast-Figures'!E46</f>
        <v>0</v>
      </c>
      <c r="F45" s="51"/>
      <c r="G45" s="21">
        <f>'Sales Forecast-Figures'!G46</f>
        <v>0</v>
      </c>
      <c r="H45" s="21">
        <f>'Sales Forecast-Figures'!H46</f>
        <v>0</v>
      </c>
      <c r="I45" s="21">
        <f>'Sales Forecast-Figures'!I46</f>
        <v>0</v>
      </c>
      <c r="J45" s="51"/>
      <c r="K45" s="21">
        <f>'Sales Forecast-Figures'!K46</f>
        <v>0</v>
      </c>
      <c r="L45" s="21">
        <f>'Sales Forecast-Figures'!L46</f>
        <v>0</v>
      </c>
      <c r="M45" s="38">
        <f>'Sales Forecast-Figures'!M46</f>
        <v>0</v>
      </c>
      <c r="N45" s="46"/>
    </row>
    <row r="46" spans="1:14" ht="20.25" thickTop="1" thickBot="1">
      <c r="A46" s="46"/>
      <c r="B46" s="33">
        <f t="shared" ref="B46:B56" si="2">EDATE(B45, 1)</f>
        <v>43862</v>
      </c>
      <c r="C46" s="21">
        <f>(C14-C13)/C13</f>
        <v>1.6666666666666666E-2</v>
      </c>
      <c r="D46" s="21">
        <f>(D14-D13)/D13</f>
        <v>8.0000000000000002E-3</v>
      </c>
      <c r="E46" s="21">
        <f>(E14-E13)/E13</f>
        <v>1.7391304347826087E-2</v>
      </c>
      <c r="F46" s="51"/>
      <c r="G46" s="21">
        <f>(G14-G13)/G13</f>
        <v>1.3888888888888888E-2</v>
      </c>
      <c r="H46" s="21">
        <f>(H14-H13)/H13</f>
        <v>7.2992700729927005E-3</v>
      </c>
      <c r="I46" s="21">
        <f>(I14-I13)/I13</f>
        <v>1.4388489208633094E-2</v>
      </c>
      <c r="J46" s="51"/>
      <c r="K46" s="21">
        <f>(K14-K13)/K13</f>
        <v>1.1904761904761904E-2</v>
      </c>
      <c r="L46" s="21">
        <f>(L14-L13)/L13</f>
        <v>6.7114093959731542E-3</v>
      </c>
      <c r="M46" s="38">
        <f>(M14-M13)/M13</f>
        <v>1.2269938650306749E-2</v>
      </c>
      <c r="N46" s="46"/>
    </row>
    <row r="47" spans="1:14" ht="20.25" thickTop="1" thickBot="1">
      <c r="A47" s="46"/>
      <c r="B47" s="33">
        <f t="shared" si="2"/>
        <v>43891</v>
      </c>
      <c r="C47" s="21">
        <f t="shared" ref="C47:E56" si="3">(C15-C14)/C14</f>
        <v>1.6393442622950821E-2</v>
      </c>
      <c r="D47" s="21">
        <f t="shared" si="3"/>
        <v>7.9365079365079361E-3</v>
      </c>
      <c r="E47" s="21">
        <f t="shared" si="3"/>
        <v>1.7094017094017096E-2</v>
      </c>
      <c r="F47" s="51"/>
      <c r="G47" s="21">
        <f t="shared" ref="G47:I47" si="4">(G15-G14)/G14</f>
        <v>1.3698630136986301E-2</v>
      </c>
      <c r="H47" s="21">
        <f t="shared" si="4"/>
        <v>7.246376811594203E-3</v>
      </c>
      <c r="I47" s="21">
        <f t="shared" si="4"/>
        <v>1.4184397163120567E-2</v>
      </c>
      <c r="J47" s="51"/>
      <c r="K47" s="21">
        <f t="shared" ref="K47:M47" si="5">(K15-K14)/K14</f>
        <v>1.1764705882352941E-2</v>
      </c>
      <c r="L47" s="21">
        <f t="shared" si="5"/>
        <v>6.6666666666666671E-3</v>
      </c>
      <c r="M47" s="38">
        <f t="shared" si="5"/>
        <v>1.2121212121212121E-2</v>
      </c>
      <c r="N47" s="46"/>
    </row>
    <row r="48" spans="1:14" ht="20.25" thickTop="1" thickBot="1">
      <c r="A48" s="46"/>
      <c r="B48" s="33">
        <f t="shared" si="2"/>
        <v>43922</v>
      </c>
      <c r="C48" s="21">
        <f t="shared" si="3"/>
        <v>1.6129032258064516E-2</v>
      </c>
      <c r="D48" s="21">
        <f t="shared" si="3"/>
        <v>7.874015748031496E-3</v>
      </c>
      <c r="E48" s="21">
        <f t="shared" si="3"/>
        <v>1.680672268907563E-2</v>
      </c>
      <c r="F48" s="51"/>
      <c r="G48" s="21">
        <f t="shared" ref="G48:I48" si="6">(G16-G15)/G15</f>
        <v>1.3513513513513514E-2</v>
      </c>
      <c r="H48" s="21">
        <f t="shared" si="6"/>
        <v>7.1942446043165471E-3</v>
      </c>
      <c r="I48" s="21">
        <f t="shared" si="6"/>
        <v>1.3986013986013986E-2</v>
      </c>
      <c r="J48" s="51"/>
      <c r="K48" s="21">
        <f t="shared" ref="K48:M48" si="7">(K16-K15)/K15</f>
        <v>1.1627906976744186E-2</v>
      </c>
      <c r="L48" s="21">
        <f t="shared" si="7"/>
        <v>6.6225165562913907E-3</v>
      </c>
      <c r="M48" s="38">
        <f t="shared" si="7"/>
        <v>1.1976047904191617E-2</v>
      </c>
      <c r="N48" s="46"/>
    </row>
    <row r="49" spans="1:14" ht="20.25" thickTop="1" thickBot="1">
      <c r="A49" s="46"/>
      <c r="B49" s="33">
        <f t="shared" si="2"/>
        <v>43952</v>
      </c>
      <c r="C49" s="21">
        <f t="shared" si="3"/>
        <v>1.5873015873015872E-2</v>
      </c>
      <c r="D49" s="21">
        <f t="shared" si="3"/>
        <v>7.8125E-3</v>
      </c>
      <c r="E49" s="21">
        <f t="shared" si="3"/>
        <v>1.6528925619834711E-2</v>
      </c>
      <c r="F49" s="51"/>
      <c r="G49" s="21">
        <f t="shared" ref="G49:I49" si="8">(G17-G16)/G16</f>
        <v>1.3333333333333334E-2</v>
      </c>
      <c r="H49" s="21">
        <f t="shared" si="8"/>
        <v>7.1428571428571426E-3</v>
      </c>
      <c r="I49" s="21">
        <f t="shared" si="8"/>
        <v>1.3793103448275862E-2</v>
      </c>
      <c r="J49" s="51"/>
      <c r="K49" s="21">
        <f t="shared" ref="K49:M49" si="9">(K17-K16)/K16</f>
        <v>1.1494252873563218E-2</v>
      </c>
      <c r="L49" s="21">
        <f t="shared" si="9"/>
        <v>6.5789473684210523E-3</v>
      </c>
      <c r="M49" s="38">
        <f t="shared" si="9"/>
        <v>1.1834319526627219E-2</v>
      </c>
      <c r="N49" s="46"/>
    </row>
    <row r="50" spans="1:14" ht="20.25" thickTop="1" thickBot="1">
      <c r="A50" s="46"/>
      <c r="B50" s="33">
        <f t="shared" si="2"/>
        <v>43983</v>
      </c>
      <c r="C50" s="21">
        <f t="shared" si="3"/>
        <v>1.5625E-2</v>
      </c>
      <c r="D50" s="21">
        <f t="shared" si="3"/>
        <v>7.7519379844961239E-3</v>
      </c>
      <c r="E50" s="21">
        <f t="shared" si="3"/>
        <v>1.6260162601626018E-2</v>
      </c>
      <c r="F50" s="51"/>
      <c r="G50" s="21">
        <f t="shared" ref="G50:I50" si="10">(G18-G17)/G17</f>
        <v>1.3157894736842105E-2</v>
      </c>
      <c r="H50" s="21">
        <f t="shared" si="10"/>
        <v>7.0921985815602835E-3</v>
      </c>
      <c r="I50" s="21">
        <f t="shared" si="10"/>
        <v>1.3605442176870748E-2</v>
      </c>
      <c r="J50" s="51"/>
      <c r="K50" s="21">
        <f t="shared" ref="K50:M50" si="11">(K18-K17)/K17</f>
        <v>1.1363636363636364E-2</v>
      </c>
      <c r="L50" s="21">
        <f t="shared" si="11"/>
        <v>6.5359477124183009E-3</v>
      </c>
      <c r="M50" s="38">
        <f t="shared" si="11"/>
        <v>1.1695906432748537E-2</v>
      </c>
      <c r="N50" s="46"/>
    </row>
    <row r="51" spans="1:14" ht="20.25" thickTop="1" thickBot="1">
      <c r="A51" s="46"/>
      <c r="B51" s="33">
        <f t="shared" si="2"/>
        <v>44013</v>
      </c>
      <c r="C51" s="21">
        <f t="shared" si="3"/>
        <v>1.5384615384615385E-2</v>
      </c>
      <c r="D51" s="21">
        <f t="shared" si="3"/>
        <v>7.6923076923076927E-3</v>
      </c>
      <c r="E51" s="21">
        <f t="shared" si="3"/>
        <v>1.6E-2</v>
      </c>
      <c r="F51" s="51"/>
      <c r="G51" s="21">
        <f t="shared" ref="G51:I51" si="12">(G19-G18)/G18</f>
        <v>1.2987012987012988E-2</v>
      </c>
      <c r="H51" s="21">
        <f t="shared" si="12"/>
        <v>7.0422535211267607E-3</v>
      </c>
      <c r="I51" s="21">
        <f t="shared" si="12"/>
        <v>1.3422818791946308E-2</v>
      </c>
      <c r="J51" s="51"/>
      <c r="K51" s="21">
        <f t="shared" ref="K51:M51" si="13">(K19-K18)/K18</f>
        <v>1.1235955056179775E-2</v>
      </c>
      <c r="L51" s="21">
        <f t="shared" si="13"/>
        <v>6.4935064935064939E-3</v>
      </c>
      <c r="M51" s="38">
        <f t="shared" si="13"/>
        <v>1.1560693641618497E-2</v>
      </c>
      <c r="N51" s="46"/>
    </row>
    <row r="52" spans="1:14" ht="20.25" thickTop="1" thickBot="1">
      <c r="A52" s="46"/>
      <c r="B52" s="33">
        <f t="shared" si="2"/>
        <v>44044</v>
      </c>
      <c r="C52" s="21">
        <f t="shared" si="3"/>
        <v>1.5151515151515152E-2</v>
      </c>
      <c r="D52" s="21">
        <f t="shared" si="3"/>
        <v>7.6335877862595417E-3</v>
      </c>
      <c r="E52" s="21">
        <f t="shared" si="3"/>
        <v>1.5748031496062992E-2</v>
      </c>
      <c r="F52" s="51"/>
      <c r="G52" s="21">
        <f t="shared" ref="G52:I52" si="14">(G20-G19)/G19</f>
        <v>1.282051282051282E-2</v>
      </c>
      <c r="H52" s="21">
        <f t="shared" si="14"/>
        <v>6.993006993006993E-3</v>
      </c>
      <c r="I52" s="21">
        <f t="shared" si="14"/>
        <v>1.3245033112582781E-2</v>
      </c>
      <c r="J52" s="51"/>
      <c r="K52" s="21">
        <f t="shared" ref="K52:M52" si="15">(K20-K19)/K19</f>
        <v>1.1111111111111112E-2</v>
      </c>
      <c r="L52" s="21">
        <f t="shared" si="15"/>
        <v>6.4516129032258064E-3</v>
      </c>
      <c r="M52" s="38">
        <f t="shared" si="15"/>
        <v>1.1428571428571429E-2</v>
      </c>
      <c r="N52" s="46"/>
    </row>
    <row r="53" spans="1:14" ht="20.25" thickTop="1" thickBot="1">
      <c r="A53" s="46"/>
      <c r="B53" s="33">
        <f t="shared" si="2"/>
        <v>44075</v>
      </c>
      <c r="C53" s="21">
        <f t="shared" si="3"/>
        <v>1.4925373134328358E-2</v>
      </c>
      <c r="D53" s="21">
        <f t="shared" si="3"/>
        <v>7.575757575757576E-3</v>
      </c>
      <c r="E53" s="21">
        <f t="shared" si="3"/>
        <v>1.5503875968992248E-2</v>
      </c>
      <c r="F53" s="51"/>
      <c r="G53" s="21">
        <f t="shared" ref="G53:I53" si="16">(G21-G20)/G20</f>
        <v>1.2658227848101266E-2</v>
      </c>
      <c r="H53" s="21">
        <f t="shared" si="16"/>
        <v>6.9444444444444441E-3</v>
      </c>
      <c r="I53" s="21">
        <f t="shared" si="16"/>
        <v>1.3071895424836602E-2</v>
      </c>
      <c r="J53" s="51"/>
      <c r="K53" s="21">
        <f t="shared" ref="K53:M53" si="17">(K21-K20)/K20</f>
        <v>1.098901098901099E-2</v>
      </c>
      <c r="L53" s="21">
        <f t="shared" si="17"/>
        <v>6.41025641025641E-3</v>
      </c>
      <c r="M53" s="38">
        <f t="shared" si="17"/>
        <v>1.1299435028248588E-2</v>
      </c>
      <c r="N53" s="46"/>
    </row>
    <row r="54" spans="1:14" ht="20.25" thickTop="1" thickBot="1">
      <c r="A54" s="46"/>
      <c r="B54" s="33">
        <f t="shared" si="2"/>
        <v>44105</v>
      </c>
      <c r="C54" s="21">
        <f t="shared" si="3"/>
        <v>1.4705882352941176E-2</v>
      </c>
      <c r="D54" s="21">
        <f t="shared" si="3"/>
        <v>7.5187969924812026E-3</v>
      </c>
      <c r="E54" s="21">
        <f t="shared" si="3"/>
        <v>1.5267175572519083E-2</v>
      </c>
      <c r="F54" s="51"/>
      <c r="G54" s="21">
        <f t="shared" ref="G54:I54" si="18">(G22-G21)/G21</f>
        <v>1.2500000000000001E-2</v>
      </c>
      <c r="H54" s="21">
        <f t="shared" si="18"/>
        <v>6.8965517241379309E-3</v>
      </c>
      <c r="I54" s="21">
        <f t="shared" si="18"/>
        <v>1.2903225806451613E-2</v>
      </c>
      <c r="J54" s="51"/>
      <c r="K54" s="21">
        <f t="shared" ref="K54:M54" si="19">(K22-K21)/K21</f>
        <v>1.0869565217391304E-2</v>
      </c>
      <c r="L54" s="21">
        <f t="shared" si="19"/>
        <v>6.369426751592357E-3</v>
      </c>
      <c r="M54" s="38">
        <f t="shared" si="19"/>
        <v>1.11731843575419E-2</v>
      </c>
      <c r="N54" s="46"/>
    </row>
    <row r="55" spans="1:14" ht="20.25" thickTop="1" thickBot="1">
      <c r="A55" s="46"/>
      <c r="B55" s="33">
        <f t="shared" si="2"/>
        <v>44136</v>
      </c>
      <c r="C55" s="21">
        <f t="shared" si="3"/>
        <v>1.4492753623188406E-2</v>
      </c>
      <c r="D55" s="21">
        <f t="shared" si="3"/>
        <v>7.462686567164179E-3</v>
      </c>
      <c r="E55" s="21">
        <f t="shared" si="3"/>
        <v>1.5037593984962405E-2</v>
      </c>
      <c r="F55" s="51"/>
      <c r="G55" s="21">
        <f t="shared" ref="G55:I55" si="20">(G23-G22)/G22</f>
        <v>1.2345679012345678E-2</v>
      </c>
      <c r="H55" s="21">
        <f t="shared" si="20"/>
        <v>6.8493150684931503E-3</v>
      </c>
      <c r="I55" s="21">
        <f t="shared" si="20"/>
        <v>1.2738853503184714E-2</v>
      </c>
      <c r="J55" s="51"/>
      <c r="K55" s="21">
        <f t="shared" ref="K55:M55" si="21">(K23-K22)/K22</f>
        <v>1.0752688172043012E-2</v>
      </c>
      <c r="L55" s="21">
        <f t="shared" si="21"/>
        <v>6.3291139240506328E-3</v>
      </c>
      <c r="M55" s="38">
        <f t="shared" si="21"/>
        <v>1.1049723756906077E-2</v>
      </c>
      <c r="N55" s="46"/>
    </row>
    <row r="56" spans="1:14" ht="20.25" thickTop="1" thickBot="1">
      <c r="A56" s="46"/>
      <c r="B56" s="53">
        <f t="shared" si="2"/>
        <v>44166</v>
      </c>
      <c r="C56" s="58">
        <f t="shared" si="3"/>
        <v>1.4285714285714285E-2</v>
      </c>
      <c r="D56" s="58">
        <f t="shared" si="3"/>
        <v>7.4074074074074077E-3</v>
      </c>
      <c r="E56" s="58">
        <f t="shared" si="3"/>
        <v>1.4814814814814815E-2</v>
      </c>
      <c r="F56" s="51"/>
      <c r="G56" s="58">
        <f t="shared" ref="G56:I56" si="22">(G24-G23)/G23</f>
        <v>1.2195121951219513E-2</v>
      </c>
      <c r="H56" s="58">
        <f t="shared" si="22"/>
        <v>6.8027210884353739E-3</v>
      </c>
      <c r="I56" s="58">
        <f t="shared" si="22"/>
        <v>1.2578616352201259E-2</v>
      </c>
      <c r="J56" s="51"/>
      <c r="K56" s="58">
        <f t="shared" ref="K56:M56" si="23">(K24-K23)/K23</f>
        <v>1.0638297872340425E-2</v>
      </c>
      <c r="L56" s="58">
        <f t="shared" si="23"/>
        <v>6.2893081761006293E-3</v>
      </c>
      <c r="M56" s="59">
        <f t="shared" si="23"/>
        <v>1.092896174863388E-2</v>
      </c>
      <c r="N56" s="46"/>
    </row>
    <row r="57" spans="1:14" ht="27" thickTop="1" thickBot="1">
      <c r="A57" s="46"/>
      <c r="B57" s="134" t="s">
        <v>14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5"/>
      <c r="N57" s="46"/>
    </row>
    <row r="58" spans="1:14" ht="20.25" thickTop="1" thickBot="1">
      <c r="A58" s="46"/>
      <c r="B58" s="139" t="s">
        <v>35</v>
      </c>
      <c r="C58" s="137" t="s">
        <v>5</v>
      </c>
      <c r="D58" s="137"/>
      <c r="E58" s="137"/>
      <c r="F58" s="51"/>
      <c r="G58" s="137" t="s">
        <v>6</v>
      </c>
      <c r="H58" s="137"/>
      <c r="I58" s="137"/>
      <c r="J58" s="51"/>
      <c r="K58" s="137" t="s">
        <v>7</v>
      </c>
      <c r="L58" s="137"/>
      <c r="M58" s="138"/>
      <c r="N58" s="46"/>
    </row>
    <row r="59" spans="1:14" ht="20.25" thickTop="1" thickBot="1">
      <c r="A59" s="46"/>
      <c r="B59" s="140"/>
      <c r="C59" s="24" t="str">
        <f>'Sales Forecast-Figures'!C60</f>
        <v>Product 1</v>
      </c>
      <c r="D59" s="24" t="str">
        <f>'Sales Forecast-Figures'!D60</f>
        <v>Product 2</v>
      </c>
      <c r="E59" s="24" t="str">
        <f>'Sales Forecast-Figures'!E60</f>
        <v>Product 3</v>
      </c>
      <c r="F59" s="51"/>
      <c r="G59" s="24" t="str">
        <f>'Sales Forecast-Figures'!G60</f>
        <v>Product 1</v>
      </c>
      <c r="H59" s="24" t="str">
        <f>'Sales Forecast-Figures'!H60</f>
        <v>Product 2</v>
      </c>
      <c r="I59" s="24" t="str">
        <f>'Sales Forecast-Figures'!I60</f>
        <v>Product 3</v>
      </c>
      <c r="J59" s="51"/>
      <c r="K59" s="24" t="str">
        <f>'Sales Forecast-Figures'!K60</f>
        <v>Product 1</v>
      </c>
      <c r="L59" s="24" t="str">
        <f>'Sales Forecast-Figures'!L60</f>
        <v>Product 2</v>
      </c>
      <c r="M59" s="28" t="str">
        <f>'Sales Forecast-Figures'!M60</f>
        <v>Product 3</v>
      </c>
      <c r="N59" s="46"/>
    </row>
    <row r="60" spans="1:14" ht="20.25" thickTop="1" thickBot="1">
      <c r="A60" s="46"/>
      <c r="B60" s="36" t="s">
        <v>29</v>
      </c>
      <c r="C60" s="16">
        <f>'Sales Forecast-Figures'!C61</f>
        <v>589303.5</v>
      </c>
      <c r="D60" s="16">
        <f>'Sales Forecast-Figures'!D61</f>
        <v>782686.79999999993</v>
      </c>
      <c r="E60" s="16">
        <f>'Sales Forecast-Figures'!E61</f>
        <v>907048.8</v>
      </c>
      <c r="F60" s="51"/>
      <c r="G60" s="16">
        <f>'Sales Forecast-Figures'!G61</f>
        <v>743767.5</v>
      </c>
      <c r="H60" s="16">
        <f>'Sales Forecast-Figures'!H61</f>
        <v>923058</v>
      </c>
      <c r="I60" s="16">
        <f>'Sales Forecast-Figures'!I61</f>
        <v>1169820</v>
      </c>
      <c r="J60" s="51"/>
      <c r="K60" s="16">
        <f>'Sales Forecast-Figures'!K61</f>
        <v>912631.49999999988</v>
      </c>
      <c r="L60" s="16">
        <f>'Sales Forecast-Figures'!L61</f>
        <v>1074949.2</v>
      </c>
      <c r="M60" s="30">
        <f>'Sales Forecast-Figures'!M61</f>
        <v>1461391.2</v>
      </c>
      <c r="N60" s="46"/>
    </row>
    <row r="61" spans="1:14" ht="20.25" thickTop="1" thickBot="1">
      <c r="A61" s="46"/>
      <c r="B61" s="31">
        <f>$C$8</f>
        <v>43831</v>
      </c>
      <c r="C61" s="17">
        <f>'Sales Forecast-Figures'!C62</f>
        <v>44985</v>
      </c>
      <c r="D61" s="17">
        <f>'Sales Forecast-Figures'!D62</f>
        <v>62474.999999999993</v>
      </c>
      <c r="E61" s="17">
        <f>'Sales Forecast-Figures'!E62</f>
        <v>68988.5</v>
      </c>
      <c r="F61" s="51"/>
      <c r="G61" s="17">
        <f>'Sales Forecast-Figures'!G62</f>
        <v>57582</v>
      </c>
      <c r="H61" s="17">
        <f>'Sales Forecast-Figures'!H62</f>
        <v>73952.599999999991</v>
      </c>
      <c r="I61" s="17">
        <f>'Sales Forecast-Figures'!I62</f>
        <v>90336.1</v>
      </c>
      <c r="J61" s="51"/>
      <c r="K61" s="17">
        <f>'Sales Forecast-Figures'!K62</f>
        <v>71378.999999999985</v>
      </c>
      <c r="L61" s="17">
        <f>'Sales Forecast-Figures'!L62</f>
        <v>86390.2</v>
      </c>
      <c r="M61" s="32">
        <f>'Sales Forecast-Figures'!M62</f>
        <v>114083.70000000001</v>
      </c>
      <c r="N61" s="46"/>
    </row>
    <row r="62" spans="1:14" ht="20.25" thickTop="1" thickBot="1">
      <c r="A62" s="46"/>
      <c r="B62" s="33">
        <f t="shared" ref="B62:B72" si="24">EDATE(B61, 1)</f>
        <v>43862</v>
      </c>
      <c r="C62" s="17">
        <f>'Sales Forecast-Figures'!C63</f>
        <v>45734.75</v>
      </c>
      <c r="D62" s="17">
        <f>'Sales Forecast-Figures'!D63</f>
        <v>62974.799999999996</v>
      </c>
      <c r="E62" s="17">
        <f>'Sales Forecast-Figures'!E63</f>
        <v>70188.3</v>
      </c>
      <c r="F62" s="51"/>
      <c r="G62" s="17">
        <f>'Sales Forecast-Figures'!G63</f>
        <v>58381.75</v>
      </c>
      <c r="H62" s="17">
        <f>'Sales Forecast-Figures'!H63</f>
        <v>74492.399999999994</v>
      </c>
      <c r="I62" s="17">
        <f>'Sales Forecast-Figures'!I63</f>
        <v>91635.900000000009</v>
      </c>
      <c r="J62" s="51"/>
      <c r="K62" s="17">
        <f>'Sales Forecast-Figures'!K63</f>
        <v>72228.749999999985</v>
      </c>
      <c r="L62" s="17">
        <f>'Sales Forecast-Figures'!L63</f>
        <v>86970</v>
      </c>
      <c r="M62" s="32">
        <f>'Sales Forecast-Figures'!M63</f>
        <v>115483.50000000001</v>
      </c>
      <c r="N62" s="46"/>
    </row>
    <row r="63" spans="1:14" ht="20.25" thickTop="1" thickBot="1">
      <c r="A63" s="46"/>
      <c r="B63" s="33">
        <f t="shared" si="24"/>
        <v>43891</v>
      </c>
      <c r="C63" s="17">
        <f>'Sales Forecast-Figures'!C64</f>
        <v>46484.5</v>
      </c>
      <c r="D63" s="17">
        <f>'Sales Forecast-Figures'!D64</f>
        <v>63474.6</v>
      </c>
      <c r="E63" s="17">
        <f>'Sales Forecast-Figures'!E64</f>
        <v>71388.100000000006</v>
      </c>
      <c r="F63" s="51"/>
      <c r="G63" s="17">
        <f>'Sales Forecast-Figures'!G64</f>
        <v>59181.5</v>
      </c>
      <c r="H63" s="17">
        <f>'Sales Forecast-Figures'!H64</f>
        <v>75032.2</v>
      </c>
      <c r="I63" s="17">
        <f>'Sales Forecast-Figures'!I64</f>
        <v>92935.700000000012</v>
      </c>
      <c r="J63" s="51"/>
      <c r="K63" s="17">
        <f>'Sales Forecast-Figures'!K64</f>
        <v>73078.499999999985</v>
      </c>
      <c r="L63" s="17">
        <f>'Sales Forecast-Figures'!L64</f>
        <v>87549.799999999988</v>
      </c>
      <c r="M63" s="32">
        <f>'Sales Forecast-Figures'!M64</f>
        <v>116883.30000000002</v>
      </c>
      <c r="N63" s="46"/>
    </row>
    <row r="64" spans="1:14" ht="20.25" thickTop="1" thickBot="1">
      <c r="A64" s="46"/>
      <c r="B64" s="33">
        <f t="shared" si="24"/>
        <v>43922</v>
      </c>
      <c r="C64" s="17">
        <f>'Sales Forecast-Figures'!C65</f>
        <v>47234.25</v>
      </c>
      <c r="D64" s="17">
        <f>'Sales Forecast-Figures'!D65</f>
        <v>63974.399999999994</v>
      </c>
      <c r="E64" s="17">
        <f>'Sales Forecast-Figures'!E65</f>
        <v>72587.900000000009</v>
      </c>
      <c r="F64" s="51"/>
      <c r="G64" s="17">
        <f>'Sales Forecast-Figures'!G65</f>
        <v>59981.25</v>
      </c>
      <c r="H64" s="17">
        <f>'Sales Forecast-Figures'!H65</f>
        <v>75572</v>
      </c>
      <c r="I64" s="17">
        <f>'Sales Forecast-Figures'!I65</f>
        <v>94235.500000000015</v>
      </c>
      <c r="J64" s="51"/>
      <c r="K64" s="17">
        <f>'Sales Forecast-Figures'!K65</f>
        <v>73928.249999999985</v>
      </c>
      <c r="L64" s="17">
        <f>'Sales Forecast-Figures'!L65</f>
        <v>88129.599999999991</v>
      </c>
      <c r="M64" s="32">
        <f>'Sales Forecast-Figures'!M65</f>
        <v>118283.10000000002</v>
      </c>
      <c r="N64" s="46"/>
    </row>
    <row r="65" spans="1:14" ht="20.25" thickTop="1" thickBot="1">
      <c r="A65" s="46"/>
      <c r="B65" s="33">
        <f t="shared" si="24"/>
        <v>43952</v>
      </c>
      <c r="C65" s="17">
        <f>'Sales Forecast-Figures'!C66</f>
        <v>47984</v>
      </c>
      <c r="D65" s="17">
        <f>'Sales Forecast-Figures'!D66</f>
        <v>64474.2</v>
      </c>
      <c r="E65" s="17">
        <f>'Sales Forecast-Figures'!E66</f>
        <v>73787.7</v>
      </c>
      <c r="F65" s="51"/>
      <c r="G65" s="17">
        <f>'Sales Forecast-Figures'!G66</f>
        <v>60781</v>
      </c>
      <c r="H65" s="17">
        <f>'Sales Forecast-Figures'!H66</f>
        <v>76111.799999999988</v>
      </c>
      <c r="I65" s="17">
        <f>'Sales Forecast-Figures'!I66</f>
        <v>95535.300000000017</v>
      </c>
      <c r="J65" s="51"/>
      <c r="K65" s="17">
        <f>'Sales Forecast-Figures'!K66</f>
        <v>74777.999999999985</v>
      </c>
      <c r="L65" s="17">
        <f>'Sales Forecast-Figures'!L66</f>
        <v>88709.4</v>
      </c>
      <c r="M65" s="32">
        <f>'Sales Forecast-Figures'!M66</f>
        <v>119682.90000000001</v>
      </c>
      <c r="N65" s="46"/>
    </row>
    <row r="66" spans="1:14" ht="20.25" thickTop="1" thickBot="1">
      <c r="A66" s="46"/>
      <c r="B66" s="33">
        <f t="shared" si="24"/>
        <v>43983</v>
      </c>
      <c r="C66" s="17">
        <f>'Sales Forecast-Figures'!C67</f>
        <v>48733.75</v>
      </c>
      <c r="D66" s="17">
        <f>'Sales Forecast-Figures'!D67</f>
        <v>64973.999999999993</v>
      </c>
      <c r="E66" s="17">
        <f>'Sales Forecast-Figures'!E67</f>
        <v>74987.5</v>
      </c>
      <c r="F66" s="51"/>
      <c r="G66" s="17">
        <f>'Sales Forecast-Figures'!G67</f>
        <v>61580.75</v>
      </c>
      <c r="H66" s="17">
        <f>'Sales Forecast-Figures'!H67</f>
        <v>76651.599999999991</v>
      </c>
      <c r="I66" s="17">
        <f>'Sales Forecast-Figures'!I67</f>
        <v>96835.10000000002</v>
      </c>
      <c r="J66" s="51"/>
      <c r="K66" s="17">
        <f>'Sales Forecast-Figures'!K67</f>
        <v>75627.749999999985</v>
      </c>
      <c r="L66" s="17">
        <f>'Sales Forecast-Figures'!L67</f>
        <v>89289.2</v>
      </c>
      <c r="M66" s="32">
        <f>'Sales Forecast-Figures'!M67</f>
        <v>121082.70000000001</v>
      </c>
      <c r="N66" s="46"/>
    </row>
    <row r="67" spans="1:14" ht="20.25" thickTop="1" thickBot="1">
      <c r="A67" s="46"/>
      <c r="B67" s="33">
        <f t="shared" si="24"/>
        <v>44013</v>
      </c>
      <c r="C67" s="17">
        <f>'Sales Forecast-Figures'!C68</f>
        <v>49483.5</v>
      </c>
      <c r="D67" s="17">
        <f>'Sales Forecast-Figures'!D68</f>
        <v>65473.799999999996</v>
      </c>
      <c r="E67" s="17">
        <f>'Sales Forecast-Figures'!E68</f>
        <v>76187.3</v>
      </c>
      <c r="F67" s="51"/>
      <c r="G67" s="17">
        <f>'Sales Forecast-Figures'!G68</f>
        <v>62380.5</v>
      </c>
      <c r="H67" s="17">
        <f>'Sales Forecast-Figures'!H68</f>
        <v>77191.399999999994</v>
      </c>
      <c r="I67" s="17">
        <f>'Sales Forecast-Figures'!I68</f>
        <v>98134.900000000009</v>
      </c>
      <c r="J67" s="51"/>
      <c r="K67" s="17">
        <f>'Sales Forecast-Figures'!K68</f>
        <v>76477.499999999985</v>
      </c>
      <c r="L67" s="17">
        <f>'Sales Forecast-Figures'!L68</f>
        <v>89869</v>
      </c>
      <c r="M67" s="32">
        <f>'Sales Forecast-Figures'!M68</f>
        <v>122482.50000000001</v>
      </c>
      <c r="N67" s="46"/>
    </row>
    <row r="68" spans="1:14" ht="20.25" thickTop="1" thickBot="1">
      <c r="A68" s="46"/>
      <c r="B68" s="33">
        <f t="shared" si="24"/>
        <v>44044</v>
      </c>
      <c r="C68" s="17">
        <f>'Sales Forecast-Figures'!C69</f>
        <v>50233.25</v>
      </c>
      <c r="D68" s="17">
        <f>'Sales Forecast-Figures'!D69</f>
        <v>65973.599999999991</v>
      </c>
      <c r="E68" s="17">
        <f>'Sales Forecast-Figures'!E69</f>
        <v>77387.100000000006</v>
      </c>
      <c r="F68" s="51"/>
      <c r="G68" s="17">
        <f>'Sales Forecast-Figures'!G69</f>
        <v>63180.25</v>
      </c>
      <c r="H68" s="17">
        <f>'Sales Forecast-Figures'!H69</f>
        <v>77731.199999999997</v>
      </c>
      <c r="I68" s="17">
        <f>'Sales Forecast-Figures'!I69</f>
        <v>99434.700000000012</v>
      </c>
      <c r="J68" s="51"/>
      <c r="K68" s="17">
        <f>'Sales Forecast-Figures'!K69</f>
        <v>77327.249999999985</v>
      </c>
      <c r="L68" s="17">
        <f>'Sales Forecast-Figures'!L69</f>
        <v>90448.799999999988</v>
      </c>
      <c r="M68" s="32">
        <f>'Sales Forecast-Figures'!M69</f>
        <v>123882.30000000002</v>
      </c>
      <c r="N68" s="46"/>
    </row>
    <row r="69" spans="1:14" ht="20.25" thickTop="1" thickBot="1">
      <c r="A69" s="46"/>
      <c r="B69" s="33">
        <f t="shared" si="24"/>
        <v>44075</v>
      </c>
      <c r="C69" s="17">
        <f>'Sales Forecast-Figures'!C70</f>
        <v>50983</v>
      </c>
      <c r="D69" s="17">
        <f>'Sales Forecast-Figures'!D70</f>
        <v>66473.399999999994</v>
      </c>
      <c r="E69" s="17">
        <f>'Sales Forecast-Figures'!E70</f>
        <v>78586.900000000009</v>
      </c>
      <c r="F69" s="51"/>
      <c r="G69" s="17">
        <f>'Sales Forecast-Figures'!G70</f>
        <v>63980</v>
      </c>
      <c r="H69" s="17">
        <f>'Sales Forecast-Figures'!H70</f>
        <v>78271</v>
      </c>
      <c r="I69" s="17">
        <f>'Sales Forecast-Figures'!I70</f>
        <v>100734.50000000001</v>
      </c>
      <c r="J69" s="51"/>
      <c r="K69" s="17">
        <f>'Sales Forecast-Figures'!K70</f>
        <v>78176.999999999985</v>
      </c>
      <c r="L69" s="17">
        <f>'Sales Forecast-Figures'!L70</f>
        <v>91028.599999999991</v>
      </c>
      <c r="M69" s="32">
        <f>'Sales Forecast-Figures'!M70</f>
        <v>125282.10000000002</v>
      </c>
      <c r="N69" s="46"/>
    </row>
    <row r="70" spans="1:14" ht="20.25" thickTop="1" thickBot="1">
      <c r="A70" s="46"/>
      <c r="B70" s="33">
        <f t="shared" si="24"/>
        <v>44105</v>
      </c>
      <c r="C70" s="17">
        <f>'Sales Forecast-Figures'!C71</f>
        <v>51732.75</v>
      </c>
      <c r="D70" s="17">
        <f>'Sales Forecast-Figures'!D71</f>
        <v>66973.2</v>
      </c>
      <c r="E70" s="17">
        <f>'Sales Forecast-Figures'!E71</f>
        <v>79786.7</v>
      </c>
      <c r="F70" s="51"/>
      <c r="G70" s="17">
        <f>'Sales Forecast-Figures'!G71</f>
        <v>64779.75</v>
      </c>
      <c r="H70" s="17">
        <f>'Sales Forecast-Figures'!H71</f>
        <v>78810.799999999988</v>
      </c>
      <c r="I70" s="17">
        <f>'Sales Forecast-Figures'!I71</f>
        <v>102034.30000000002</v>
      </c>
      <c r="J70" s="51"/>
      <c r="K70" s="17">
        <f>'Sales Forecast-Figures'!K71</f>
        <v>79026.749999999985</v>
      </c>
      <c r="L70" s="17">
        <f>'Sales Forecast-Figures'!L71</f>
        <v>91608.4</v>
      </c>
      <c r="M70" s="32">
        <f>'Sales Forecast-Figures'!M71</f>
        <v>126681.90000000002</v>
      </c>
      <c r="N70" s="46"/>
    </row>
    <row r="71" spans="1:14" ht="20.25" thickTop="1" thickBot="1">
      <c r="A71" s="46"/>
      <c r="B71" s="33">
        <f t="shared" si="24"/>
        <v>44136</v>
      </c>
      <c r="C71" s="17">
        <f>'Sales Forecast-Figures'!C72</f>
        <v>52482.5</v>
      </c>
      <c r="D71" s="17">
        <f>'Sales Forecast-Figures'!D72</f>
        <v>67473</v>
      </c>
      <c r="E71" s="17">
        <f>'Sales Forecast-Figures'!E72</f>
        <v>80986.5</v>
      </c>
      <c r="F71" s="51"/>
      <c r="G71" s="17">
        <f>'Sales Forecast-Figures'!G72</f>
        <v>65579.5</v>
      </c>
      <c r="H71" s="17">
        <f>'Sales Forecast-Figures'!H72</f>
        <v>79350.599999999991</v>
      </c>
      <c r="I71" s="17">
        <f>'Sales Forecast-Figures'!I72</f>
        <v>103334.10000000002</v>
      </c>
      <c r="J71" s="51"/>
      <c r="K71" s="17">
        <f>'Sales Forecast-Figures'!K72</f>
        <v>79876.499999999985</v>
      </c>
      <c r="L71" s="17">
        <f>'Sales Forecast-Figures'!L72</f>
        <v>92188.2</v>
      </c>
      <c r="M71" s="32">
        <f>'Sales Forecast-Figures'!M72</f>
        <v>128081.70000000001</v>
      </c>
      <c r="N71" s="46"/>
    </row>
    <row r="72" spans="1:14" ht="20.25" thickTop="1" thickBot="1">
      <c r="A72" s="46"/>
      <c r="B72" s="53">
        <f t="shared" si="24"/>
        <v>44166</v>
      </c>
      <c r="C72" s="54">
        <f>'Sales Forecast-Figures'!C73</f>
        <v>53232.25</v>
      </c>
      <c r="D72" s="54">
        <f>'Sales Forecast-Figures'!D73</f>
        <v>67972.800000000003</v>
      </c>
      <c r="E72" s="54">
        <f>'Sales Forecast-Figures'!E73</f>
        <v>82186.3</v>
      </c>
      <c r="F72" s="51"/>
      <c r="G72" s="54">
        <f>'Sales Forecast-Figures'!G73</f>
        <v>66379.25</v>
      </c>
      <c r="H72" s="54">
        <f>'Sales Forecast-Figures'!H73</f>
        <v>79890.399999999994</v>
      </c>
      <c r="I72" s="54">
        <f>'Sales Forecast-Figures'!I73</f>
        <v>104633.90000000001</v>
      </c>
      <c r="J72" s="51"/>
      <c r="K72" s="54">
        <f>'Sales Forecast-Figures'!K73</f>
        <v>80726.249999999985</v>
      </c>
      <c r="L72" s="54">
        <f>'Sales Forecast-Figures'!L73</f>
        <v>92768</v>
      </c>
      <c r="M72" s="55">
        <f>'Sales Forecast-Figures'!M73</f>
        <v>129481.50000000001</v>
      </c>
      <c r="N72" s="46"/>
    </row>
    <row r="73" spans="1:14" ht="27" thickTop="1" thickBot="1">
      <c r="A73" s="46"/>
      <c r="B73" s="134" t="s">
        <v>15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5"/>
      <c r="N73" s="46"/>
    </row>
    <row r="74" spans="1:14" ht="20.25" customHeight="1" thickTop="1" thickBot="1">
      <c r="A74" s="46"/>
      <c r="B74" s="139" t="s">
        <v>35</v>
      </c>
      <c r="C74" s="137" t="s">
        <v>5</v>
      </c>
      <c r="D74" s="137"/>
      <c r="E74" s="137"/>
      <c r="F74" s="51"/>
      <c r="G74" s="137" t="s">
        <v>6</v>
      </c>
      <c r="H74" s="137"/>
      <c r="I74" s="137"/>
      <c r="J74" s="51"/>
      <c r="K74" s="137" t="s">
        <v>7</v>
      </c>
      <c r="L74" s="137"/>
      <c r="M74" s="138"/>
      <c r="N74" s="46"/>
    </row>
    <row r="75" spans="1:14" ht="20.25" thickTop="1" thickBot="1">
      <c r="A75" s="46"/>
      <c r="B75" s="140"/>
      <c r="C75" s="24" t="str">
        <f>'Sales Forecast-Figures'!C76</f>
        <v>Product 1</v>
      </c>
      <c r="D75" s="24" t="str">
        <f>'Sales Forecast-Figures'!D76</f>
        <v>Product 2</v>
      </c>
      <c r="E75" s="24" t="str">
        <f>'Sales Forecast-Figures'!E76</f>
        <v>Product 3</v>
      </c>
      <c r="F75" s="51"/>
      <c r="G75" s="24" t="str">
        <f>'Sales Forecast-Figures'!G76</f>
        <v>Product 1</v>
      </c>
      <c r="H75" s="24" t="str">
        <f>'Sales Forecast-Figures'!H76</f>
        <v>Product 2</v>
      </c>
      <c r="I75" s="24" t="str">
        <f>'Sales Forecast-Figures'!I76</f>
        <v>Product 3</v>
      </c>
      <c r="J75" s="51"/>
      <c r="K75" s="24" t="str">
        <f>'Sales Forecast-Figures'!K76</f>
        <v>Product 1</v>
      </c>
      <c r="L75" s="24" t="str">
        <f>'Sales Forecast-Figures'!L76</f>
        <v>Product 2</v>
      </c>
      <c r="M75" s="28" t="str">
        <f>'Sales Forecast-Figures'!M76</f>
        <v>Product 3</v>
      </c>
      <c r="N75" s="46"/>
    </row>
    <row r="76" spans="1:14" ht="20.25" thickTop="1" thickBot="1">
      <c r="A76" s="46"/>
      <c r="B76" s="36" t="s">
        <v>30</v>
      </c>
      <c r="C76" s="18">
        <f>'Sales Forecast-Figures'!C77</f>
        <v>20</v>
      </c>
      <c r="D76" s="18">
        <f>'Sales Forecast-Figures'!D77</f>
        <v>15</v>
      </c>
      <c r="E76" s="18">
        <f>'Sales Forecast-Figures'!E77</f>
        <v>35</v>
      </c>
      <c r="F76" s="51"/>
      <c r="G76" s="18">
        <f>'Sales Forecast-Figures'!G77</f>
        <v>19.400000000000002</v>
      </c>
      <c r="H76" s="18">
        <f>'Sales Forecast-Figures'!H77</f>
        <v>14.199999999999998</v>
      </c>
      <c r="I76" s="18">
        <f>'Sales Forecast-Figures'!I77</f>
        <v>33.5</v>
      </c>
      <c r="J76" s="51"/>
      <c r="K76" s="18">
        <f>'Sales Forecast-Figures'!K77</f>
        <v>19.150000000000002</v>
      </c>
      <c r="L76" s="18">
        <f>'Sales Forecast-Figures'!L77</f>
        <v>14.099999999999996</v>
      </c>
      <c r="M76" s="34">
        <f>'Sales Forecast-Figures'!M77</f>
        <v>33.050000000000004</v>
      </c>
      <c r="N76" s="46"/>
    </row>
    <row r="77" spans="1:14" ht="20.25" thickTop="1" thickBot="1">
      <c r="A77" s="46"/>
      <c r="B77" s="31">
        <f>$C$8</f>
        <v>43831</v>
      </c>
      <c r="C77" s="19">
        <f>'Sales Forecast-Figures'!C78</f>
        <v>20</v>
      </c>
      <c r="D77" s="19">
        <f>'Sales Forecast-Figures'!D78</f>
        <v>15</v>
      </c>
      <c r="E77" s="19">
        <f>'Sales Forecast-Figures'!E78</f>
        <v>35</v>
      </c>
      <c r="F77" s="51"/>
      <c r="G77" s="19">
        <f>'Sales Forecast-Figures'!G78</f>
        <v>19.399999999999999</v>
      </c>
      <c r="H77" s="19">
        <f>'Sales Forecast-Figures'!H78</f>
        <v>14.2</v>
      </c>
      <c r="I77" s="19">
        <f>'Sales Forecast-Figures'!I78</f>
        <v>33.5</v>
      </c>
      <c r="J77" s="51"/>
      <c r="K77" s="19">
        <f>'Sales Forecast-Figures'!K78</f>
        <v>19.149999999999999</v>
      </c>
      <c r="L77" s="19">
        <f>'Sales Forecast-Figures'!L78</f>
        <v>14.1</v>
      </c>
      <c r="M77" s="35">
        <f>'Sales Forecast-Figures'!M78</f>
        <v>33.049999999999997</v>
      </c>
      <c r="N77" s="46"/>
    </row>
    <row r="78" spans="1:14" ht="20.25" thickTop="1" thickBot="1">
      <c r="A78" s="46"/>
      <c r="B78" s="33">
        <f t="shared" ref="B78:B88" si="25">EDATE(B77, 1)</f>
        <v>43862</v>
      </c>
      <c r="C78" s="19">
        <f>'Sales Forecast-Figures'!C79</f>
        <v>20</v>
      </c>
      <c r="D78" s="19">
        <f>'Sales Forecast-Figures'!D79</f>
        <v>15</v>
      </c>
      <c r="E78" s="19">
        <f>'Sales Forecast-Figures'!E79</f>
        <v>35</v>
      </c>
      <c r="F78" s="51"/>
      <c r="G78" s="19">
        <f>'Sales Forecast-Figures'!G79</f>
        <v>19.399999999999999</v>
      </c>
      <c r="H78" s="19">
        <f>'Sales Forecast-Figures'!H79</f>
        <v>14.2</v>
      </c>
      <c r="I78" s="19">
        <f>'Sales Forecast-Figures'!I79</f>
        <v>33.5</v>
      </c>
      <c r="J78" s="51"/>
      <c r="K78" s="19">
        <f>'Sales Forecast-Figures'!K79</f>
        <v>19.149999999999999</v>
      </c>
      <c r="L78" s="19">
        <f>'Sales Forecast-Figures'!L79</f>
        <v>14.1</v>
      </c>
      <c r="M78" s="35">
        <f>'Sales Forecast-Figures'!M79</f>
        <v>33.049999999999997</v>
      </c>
      <c r="N78" s="46"/>
    </row>
    <row r="79" spans="1:14" ht="20.25" thickTop="1" thickBot="1">
      <c r="A79" s="46"/>
      <c r="B79" s="33">
        <f t="shared" si="25"/>
        <v>43891</v>
      </c>
      <c r="C79" s="19">
        <f>'Sales Forecast-Figures'!C80</f>
        <v>20</v>
      </c>
      <c r="D79" s="19">
        <f>'Sales Forecast-Figures'!D80</f>
        <v>15</v>
      </c>
      <c r="E79" s="19">
        <f>'Sales Forecast-Figures'!E80</f>
        <v>35</v>
      </c>
      <c r="F79" s="51"/>
      <c r="G79" s="19">
        <f>'Sales Forecast-Figures'!G80</f>
        <v>19.399999999999999</v>
      </c>
      <c r="H79" s="19">
        <f>'Sales Forecast-Figures'!H80</f>
        <v>14.2</v>
      </c>
      <c r="I79" s="19">
        <f>'Sales Forecast-Figures'!I80</f>
        <v>33.5</v>
      </c>
      <c r="J79" s="51"/>
      <c r="K79" s="19">
        <f>'Sales Forecast-Figures'!K80</f>
        <v>19.149999999999999</v>
      </c>
      <c r="L79" s="19">
        <f>'Sales Forecast-Figures'!L80</f>
        <v>14.1</v>
      </c>
      <c r="M79" s="35">
        <f>'Sales Forecast-Figures'!M80</f>
        <v>33.049999999999997</v>
      </c>
      <c r="N79" s="46"/>
    </row>
    <row r="80" spans="1:14" ht="20.25" thickTop="1" thickBot="1">
      <c r="A80" s="46"/>
      <c r="B80" s="33">
        <f t="shared" si="25"/>
        <v>43922</v>
      </c>
      <c r="C80" s="19">
        <f>'Sales Forecast-Figures'!C81</f>
        <v>20</v>
      </c>
      <c r="D80" s="19">
        <f>'Sales Forecast-Figures'!D81</f>
        <v>15</v>
      </c>
      <c r="E80" s="19">
        <f>'Sales Forecast-Figures'!E81</f>
        <v>35</v>
      </c>
      <c r="F80" s="51"/>
      <c r="G80" s="19">
        <f>'Sales Forecast-Figures'!G81</f>
        <v>19.399999999999999</v>
      </c>
      <c r="H80" s="19">
        <f>'Sales Forecast-Figures'!H81</f>
        <v>14.2</v>
      </c>
      <c r="I80" s="19">
        <f>'Sales Forecast-Figures'!I81</f>
        <v>33.5</v>
      </c>
      <c r="J80" s="51"/>
      <c r="K80" s="19">
        <f>'Sales Forecast-Figures'!K81</f>
        <v>19.149999999999999</v>
      </c>
      <c r="L80" s="19">
        <f>'Sales Forecast-Figures'!L81</f>
        <v>14.1</v>
      </c>
      <c r="M80" s="35">
        <f>'Sales Forecast-Figures'!M81</f>
        <v>33.049999999999997</v>
      </c>
      <c r="N80" s="46"/>
    </row>
    <row r="81" spans="1:14" ht="20.25" thickTop="1" thickBot="1">
      <c r="A81" s="46"/>
      <c r="B81" s="33">
        <f t="shared" si="25"/>
        <v>43952</v>
      </c>
      <c r="C81" s="19">
        <f>'Sales Forecast-Figures'!C82</f>
        <v>20</v>
      </c>
      <c r="D81" s="19">
        <f>'Sales Forecast-Figures'!D82</f>
        <v>15</v>
      </c>
      <c r="E81" s="19">
        <f>'Sales Forecast-Figures'!E82</f>
        <v>35</v>
      </c>
      <c r="F81" s="51"/>
      <c r="G81" s="19">
        <f>'Sales Forecast-Figures'!G82</f>
        <v>19.399999999999999</v>
      </c>
      <c r="H81" s="19">
        <f>'Sales Forecast-Figures'!H82</f>
        <v>14.2</v>
      </c>
      <c r="I81" s="19">
        <f>'Sales Forecast-Figures'!I82</f>
        <v>33.5</v>
      </c>
      <c r="J81" s="51"/>
      <c r="K81" s="19">
        <f>'Sales Forecast-Figures'!K82</f>
        <v>19.149999999999999</v>
      </c>
      <c r="L81" s="19">
        <f>'Sales Forecast-Figures'!L82</f>
        <v>14.1</v>
      </c>
      <c r="M81" s="35">
        <f>'Sales Forecast-Figures'!M82</f>
        <v>33.049999999999997</v>
      </c>
      <c r="N81" s="46"/>
    </row>
    <row r="82" spans="1:14" ht="20.25" thickTop="1" thickBot="1">
      <c r="A82" s="46"/>
      <c r="B82" s="33">
        <f t="shared" si="25"/>
        <v>43983</v>
      </c>
      <c r="C82" s="19">
        <f>'Sales Forecast-Figures'!C83</f>
        <v>20</v>
      </c>
      <c r="D82" s="19">
        <f>'Sales Forecast-Figures'!D83</f>
        <v>15</v>
      </c>
      <c r="E82" s="19">
        <f>'Sales Forecast-Figures'!E83</f>
        <v>35</v>
      </c>
      <c r="F82" s="51"/>
      <c r="G82" s="19">
        <f>'Sales Forecast-Figures'!G83</f>
        <v>19.399999999999999</v>
      </c>
      <c r="H82" s="19">
        <f>'Sales Forecast-Figures'!H83</f>
        <v>14.2</v>
      </c>
      <c r="I82" s="19">
        <f>'Sales Forecast-Figures'!I83</f>
        <v>33.5</v>
      </c>
      <c r="J82" s="51"/>
      <c r="K82" s="19">
        <f>'Sales Forecast-Figures'!K83</f>
        <v>19.149999999999999</v>
      </c>
      <c r="L82" s="19">
        <f>'Sales Forecast-Figures'!L83</f>
        <v>14.1</v>
      </c>
      <c r="M82" s="35">
        <f>'Sales Forecast-Figures'!M83</f>
        <v>33.049999999999997</v>
      </c>
      <c r="N82" s="46"/>
    </row>
    <row r="83" spans="1:14" ht="20.25" thickTop="1" thickBot="1">
      <c r="A83" s="46"/>
      <c r="B83" s="33">
        <f t="shared" si="25"/>
        <v>44013</v>
      </c>
      <c r="C83" s="19">
        <f>'Sales Forecast-Figures'!C84</f>
        <v>20</v>
      </c>
      <c r="D83" s="19">
        <f>'Sales Forecast-Figures'!D84</f>
        <v>15</v>
      </c>
      <c r="E83" s="19">
        <f>'Sales Forecast-Figures'!E84</f>
        <v>35</v>
      </c>
      <c r="F83" s="51"/>
      <c r="G83" s="19">
        <f>'Sales Forecast-Figures'!G84</f>
        <v>19.399999999999999</v>
      </c>
      <c r="H83" s="19">
        <f>'Sales Forecast-Figures'!H84</f>
        <v>14.2</v>
      </c>
      <c r="I83" s="19">
        <f>'Sales Forecast-Figures'!I84</f>
        <v>33.5</v>
      </c>
      <c r="J83" s="51"/>
      <c r="K83" s="19">
        <f>'Sales Forecast-Figures'!K84</f>
        <v>19.149999999999999</v>
      </c>
      <c r="L83" s="19">
        <f>'Sales Forecast-Figures'!L84</f>
        <v>14.1</v>
      </c>
      <c r="M83" s="35">
        <f>'Sales Forecast-Figures'!M84</f>
        <v>33.049999999999997</v>
      </c>
      <c r="N83" s="46"/>
    </row>
    <row r="84" spans="1:14" ht="20.25" thickTop="1" thickBot="1">
      <c r="A84" s="46"/>
      <c r="B84" s="33">
        <f t="shared" si="25"/>
        <v>44044</v>
      </c>
      <c r="C84" s="19">
        <f>'Sales Forecast-Figures'!C85</f>
        <v>20</v>
      </c>
      <c r="D84" s="19">
        <f>'Sales Forecast-Figures'!D85</f>
        <v>15</v>
      </c>
      <c r="E84" s="19">
        <f>'Sales Forecast-Figures'!E85</f>
        <v>35</v>
      </c>
      <c r="F84" s="51"/>
      <c r="G84" s="19">
        <f>'Sales Forecast-Figures'!G85</f>
        <v>19.399999999999999</v>
      </c>
      <c r="H84" s="19">
        <f>'Sales Forecast-Figures'!H85</f>
        <v>14.2</v>
      </c>
      <c r="I84" s="19">
        <f>'Sales Forecast-Figures'!I85</f>
        <v>33.5</v>
      </c>
      <c r="J84" s="51"/>
      <c r="K84" s="19">
        <f>'Sales Forecast-Figures'!K85</f>
        <v>19.149999999999999</v>
      </c>
      <c r="L84" s="19">
        <f>'Sales Forecast-Figures'!L85</f>
        <v>14.1</v>
      </c>
      <c r="M84" s="35">
        <f>'Sales Forecast-Figures'!M85</f>
        <v>33.049999999999997</v>
      </c>
      <c r="N84" s="46"/>
    </row>
    <row r="85" spans="1:14" ht="20.25" thickTop="1" thickBot="1">
      <c r="A85" s="46"/>
      <c r="B85" s="33">
        <f t="shared" si="25"/>
        <v>44075</v>
      </c>
      <c r="C85" s="19">
        <f>'Sales Forecast-Figures'!C86</f>
        <v>20</v>
      </c>
      <c r="D85" s="19">
        <f>'Sales Forecast-Figures'!D86</f>
        <v>15</v>
      </c>
      <c r="E85" s="19">
        <f>'Sales Forecast-Figures'!E86</f>
        <v>35</v>
      </c>
      <c r="F85" s="51"/>
      <c r="G85" s="19">
        <f>'Sales Forecast-Figures'!G86</f>
        <v>19.399999999999999</v>
      </c>
      <c r="H85" s="19">
        <f>'Sales Forecast-Figures'!H86</f>
        <v>14.2</v>
      </c>
      <c r="I85" s="19">
        <f>'Sales Forecast-Figures'!I86</f>
        <v>33.5</v>
      </c>
      <c r="J85" s="51"/>
      <c r="K85" s="19">
        <f>'Sales Forecast-Figures'!K86</f>
        <v>19.149999999999999</v>
      </c>
      <c r="L85" s="19">
        <f>'Sales Forecast-Figures'!L86</f>
        <v>14.1</v>
      </c>
      <c r="M85" s="35">
        <f>'Sales Forecast-Figures'!M86</f>
        <v>33.049999999999997</v>
      </c>
      <c r="N85" s="46"/>
    </row>
    <row r="86" spans="1:14" ht="20.25" thickTop="1" thickBot="1">
      <c r="A86" s="46"/>
      <c r="B86" s="33">
        <f t="shared" si="25"/>
        <v>44105</v>
      </c>
      <c r="C86" s="19">
        <f>'Sales Forecast-Figures'!C87</f>
        <v>20</v>
      </c>
      <c r="D86" s="19">
        <f>'Sales Forecast-Figures'!D87</f>
        <v>15</v>
      </c>
      <c r="E86" s="19">
        <f>'Sales Forecast-Figures'!E87</f>
        <v>35</v>
      </c>
      <c r="F86" s="51"/>
      <c r="G86" s="19">
        <f>'Sales Forecast-Figures'!G87</f>
        <v>19.399999999999999</v>
      </c>
      <c r="H86" s="19">
        <f>'Sales Forecast-Figures'!H87</f>
        <v>14.2</v>
      </c>
      <c r="I86" s="19">
        <f>'Sales Forecast-Figures'!I87</f>
        <v>33.5</v>
      </c>
      <c r="J86" s="51"/>
      <c r="K86" s="19">
        <f>'Sales Forecast-Figures'!K87</f>
        <v>19.149999999999999</v>
      </c>
      <c r="L86" s="19">
        <f>'Sales Forecast-Figures'!L87</f>
        <v>14.1</v>
      </c>
      <c r="M86" s="35">
        <f>'Sales Forecast-Figures'!M87</f>
        <v>33.049999999999997</v>
      </c>
      <c r="N86" s="46"/>
    </row>
    <row r="87" spans="1:14" ht="20.25" thickTop="1" thickBot="1">
      <c r="A87" s="46"/>
      <c r="B87" s="33">
        <f t="shared" si="25"/>
        <v>44136</v>
      </c>
      <c r="C87" s="19">
        <f>'Sales Forecast-Figures'!C88</f>
        <v>20</v>
      </c>
      <c r="D87" s="19">
        <f>'Sales Forecast-Figures'!D88</f>
        <v>15</v>
      </c>
      <c r="E87" s="19">
        <f>'Sales Forecast-Figures'!E88</f>
        <v>35</v>
      </c>
      <c r="F87" s="51"/>
      <c r="G87" s="19">
        <f>'Sales Forecast-Figures'!G88</f>
        <v>19.399999999999999</v>
      </c>
      <c r="H87" s="19">
        <f>'Sales Forecast-Figures'!H88</f>
        <v>14.2</v>
      </c>
      <c r="I87" s="19">
        <f>'Sales Forecast-Figures'!I88</f>
        <v>33.5</v>
      </c>
      <c r="J87" s="51"/>
      <c r="K87" s="19">
        <f>'Sales Forecast-Figures'!K88</f>
        <v>19.149999999999999</v>
      </c>
      <c r="L87" s="19">
        <f>'Sales Forecast-Figures'!L88</f>
        <v>14.1</v>
      </c>
      <c r="M87" s="35">
        <f>'Sales Forecast-Figures'!M88</f>
        <v>33.049999999999997</v>
      </c>
      <c r="N87" s="46"/>
    </row>
    <row r="88" spans="1:14" ht="20.25" thickTop="1" thickBot="1">
      <c r="A88" s="46"/>
      <c r="B88" s="53">
        <f t="shared" si="25"/>
        <v>44166</v>
      </c>
      <c r="C88" s="56">
        <f>'Sales Forecast-Figures'!C89</f>
        <v>20</v>
      </c>
      <c r="D88" s="56">
        <f>'Sales Forecast-Figures'!D89</f>
        <v>15</v>
      </c>
      <c r="E88" s="56">
        <f>'Sales Forecast-Figures'!E89</f>
        <v>35</v>
      </c>
      <c r="F88" s="51"/>
      <c r="G88" s="56">
        <f>'Sales Forecast-Figures'!G89</f>
        <v>19.399999999999999</v>
      </c>
      <c r="H88" s="56">
        <f>'Sales Forecast-Figures'!H89</f>
        <v>14.2</v>
      </c>
      <c r="I88" s="56">
        <f>'Sales Forecast-Figures'!I89</f>
        <v>33.5</v>
      </c>
      <c r="J88" s="51"/>
      <c r="K88" s="56">
        <f>'Sales Forecast-Figures'!K89</f>
        <v>19.149999999999999</v>
      </c>
      <c r="L88" s="56">
        <f>'Sales Forecast-Figures'!L89</f>
        <v>14.1</v>
      </c>
      <c r="M88" s="57">
        <f>'Sales Forecast-Figures'!M89</f>
        <v>33.049999999999997</v>
      </c>
      <c r="N88" s="46"/>
    </row>
    <row r="89" spans="1:14" ht="27" thickTop="1" thickBot="1">
      <c r="A89" s="46"/>
      <c r="B89" s="134" t="s">
        <v>16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5"/>
      <c r="N89" s="46"/>
    </row>
    <row r="90" spans="1:14" ht="20.25" customHeight="1" thickTop="1" thickBot="1">
      <c r="A90" s="46"/>
      <c r="B90" s="139" t="s">
        <v>35</v>
      </c>
      <c r="C90" s="137" t="s">
        <v>5</v>
      </c>
      <c r="D90" s="137"/>
      <c r="E90" s="137"/>
      <c r="F90" s="51"/>
      <c r="G90" s="137" t="s">
        <v>6</v>
      </c>
      <c r="H90" s="137"/>
      <c r="I90" s="137"/>
      <c r="J90" s="51"/>
      <c r="K90" s="137" t="s">
        <v>7</v>
      </c>
      <c r="L90" s="137"/>
      <c r="M90" s="138"/>
      <c r="N90" s="46"/>
    </row>
    <row r="91" spans="1:14" ht="20.25" customHeight="1" thickTop="1" thickBot="1">
      <c r="A91" s="46"/>
      <c r="B91" s="140"/>
      <c r="C91" s="24" t="str">
        <f>'Sales Forecast-Figures'!C92</f>
        <v>Product 1</v>
      </c>
      <c r="D91" s="24" t="str">
        <f>'Sales Forecast-Figures'!D92</f>
        <v>Product 2</v>
      </c>
      <c r="E91" s="24" t="str">
        <f>'Sales Forecast-Figures'!E92</f>
        <v>Product 3</v>
      </c>
      <c r="F91" s="51"/>
      <c r="G91" s="24" t="str">
        <f>'Sales Forecast-Figures'!G92</f>
        <v>Product 1</v>
      </c>
      <c r="H91" s="24" t="str">
        <f>'Sales Forecast-Figures'!H92</f>
        <v>Product 2</v>
      </c>
      <c r="I91" s="24" t="str">
        <f>'Sales Forecast-Figures'!I92</f>
        <v>Product 3</v>
      </c>
      <c r="J91" s="51"/>
      <c r="K91" s="24" t="str">
        <f>'Sales Forecast-Figures'!K92</f>
        <v>Product 1</v>
      </c>
      <c r="L91" s="24" t="str">
        <f>'Sales Forecast-Figures'!L92</f>
        <v>Product 2</v>
      </c>
      <c r="M91" s="28" t="str">
        <f>'Sales Forecast-Figures'!M92</f>
        <v>Product 3</v>
      </c>
      <c r="N91" s="46"/>
    </row>
    <row r="92" spans="1:14" ht="20.25" thickTop="1" thickBot="1">
      <c r="A92" s="46"/>
      <c r="B92" s="36" t="s">
        <v>30</v>
      </c>
      <c r="C92" s="18">
        <f>'Sales Forecast-Figures'!C93</f>
        <v>9.9899999999999967</v>
      </c>
      <c r="D92" s="18">
        <f>'Sales Forecast-Figures'!D93</f>
        <v>9.9899999999999967</v>
      </c>
      <c r="E92" s="18">
        <f>'Sales Forecast-Figures'!E93</f>
        <v>24.990000000000006</v>
      </c>
      <c r="F92" s="51"/>
      <c r="G92" s="18">
        <f>'Sales Forecast-Figures'!G93</f>
        <v>12.590000000000002</v>
      </c>
      <c r="H92" s="18">
        <f>'Sales Forecast-Figures'!H93</f>
        <v>12.789999999999997</v>
      </c>
      <c r="I92" s="18">
        <f>'Sales Forecast-Figures'!I93</f>
        <v>31.490000000000009</v>
      </c>
      <c r="J92" s="51"/>
      <c r="K92" s="18">
        <f>'Sales Forecast-Figures'!K93</f>
        <v>14.840000000000002</v>
      </c>
      <c r="L92" s="18">
        <f>'Sales Forecast-Figures'!L93</f>
        <v>14.889999999999995</v>
      </c>
      <c r="M92" s="34">
        <f>'Sales Forecast-Figures'!M93</f>
        <v>36.940000000000005</v>
      </c>
      <c r="N92" s="46"/>
    </row>
    <row r="93" spans="1:14" ht="20.25" thickTop="1" thickBot="1">
      <c r="A93" s="46"/>
      <c r="B93" s="31">
        <f>$C$8</f>
        <v>43831</v>
      </c>
      <c r="C93" s="19">
        <f>'Sales Forecast-Figures'!C94</f>
        <v>9.9899999999999984</v>
      </c>
      <c r="D93" s="19">
        <f>'Sales Forecast-Figures'!D94</f>
        <v>9.9899999999999984</v>
      </c>
      <c r="E93" s="19">
        <f>'Sales Forecast-Figures'!E94</f>
        <v>24.990000000000002</v>
      </c>
      <c r="F93" s="51"/>
      <c r="G93" s="19">
        <f>'Sales Forecast-Figures'!G94</f>
        <v>12.59</v>
      </c>
      <c r="H93" s="19">
        <f>'Sales Forecast-Figures'!H94</f>
        <v>12.79</v>
      </c>
      <c r="I93" s="19">
        <f>'Sales Forecast-Figures'!I94</f>
        <v>31.490000000000009</v>
      </c>
      <c r="J93" s="51"/>
      <c r="K93" s="19">
        <f>'Sales Forecast-Figures'!K94</f>
        <v>14.839999999999996</v>
      </c>
      <c r="L93" s="19">
        <f>'Sales Forecast-Figures'!L94</f>
        <v>14.889999999999999</v>
      </c>
      <c r="M93" s="35">
        <f>'Sales Forecast-Figures'!M94</f>
        <v>36.940000000000012</v>
      </c>
      <c r="N93" s="46"/>
    </row>
    <row r="94" spans="1:14" ht="20.25" thickTop="1" thickBot="1">
      <c r="A94" s="46"/>
      <c r="B94" s="33">
        <f t="shared" ref="B94:B104" si="26">EDATE(B93, 1)</f>
        <v>43862</v>
      </c>
      <c r="C94" s="19">
        <f>'Sales Forecast-Figures'!C95</f>
        <v>9.9899999999999984</v>
      </c>
      <c r="D94" s="19">
        <f>'Sales Forecast-Figures'!D95</f>
        <v>9.9899999999999984</v>
      </c>
      <c r="E94" s="19">
        <f>'Sales Forecast-Figures'!E95</f>
        <v>24.990000000000002</v>
      </c>
      <c r="F94" s="51"/>
      <c r="G94" s="19">
        <f>'Sales Forecast-Figures'!G95</f>
        <v>12.59</v>
      </c>
      <c r="H94" s="19">
        <f>'Sales Forecast-Figures'!H95</f>
        <v>12.79</v>
      </c>
      <c r="I94" s="19">
        <f>'Sales Forecast-Figures'!I95</f>
        <v>31.490000000000009</v>
      </c>
      <c r="J94" s="51"/>
      <c r="K94" s="19">
        <f>'Sales Forecast-Figures'!K95</f>
        <v>14.839999999999996</v>
      </c>
      <c r="L94" s="19">
        <f>'Sales Forecast-Figures'!L95</f>
        <v>14.889999999999999</v>
      </c>
      <c r="M94" s="35">
        <f>'Sales Forecast-Figures'!M95</f>
        <v>36.940000000000012</v>
      </c>
      <c r="N94" s="46"/>
    </row>
    <row r="95" spans="1:14" ht="20.25" thickTop="1" thickBot="1">
      <c r="A95" s="46"/>
      <c r="B95" s="33">
        <f t="shared" si="26"/>
        <v>43891</v>
      </c>
      <c r="C95" s="19">
        <f>'Sales Forecast-Figures'!C96</f>
        <v>9.9899999999999984</v>
      </c>
      <c r="D95" s="19">
        <f>'Sales Forecast-Figures'!D96</f>
        <v>9.9899999999999984</v>
      </c>
      <c r="E95" s="19">
        <f>'Sales Forecast-Figures'!E96</f>
        <v>24.990000000000002</v>
      </c>
      <c r="F95" s="51"/>
      <c r="G95" s="19">
        <f>'Sales Forecast-Figures'!G96</f>
        <v>12.59</v>
      </c>
      <c r="H95" s="19">
        <f>'Sales Forecast-Figures'!H96</f>
        <v>12.79</v>
      </c>
      <c r="I95" s="19">
        <f>'Sales Forecast-Figures'!I96</f>
        <v>31.490000000000009</v>
      </c>
      <c r="J95" s="51"/>
      <c r="K95" s="19">
        <f>'Sales Forecast-Figures'!K96</f>
        <v>14.839999999999996</v>
      </c>
      <c r="L95" s="19">
        <f>'Sales Forecast-Figures'!L96</f>
        <v>14.889999999999999</v>
      </c>
      <c r="M95" s="35">
        <f>'Sales Forecast-Figures'!M96</f>
        <v>36.940000000000012</v>
      </c>
      <c r="N95" s="46"/>
    </row>
    <row r="96" spans="1:14" ht="20.25" thickTop="1" thickBot="1">
      <c r="A96" s="46"/>
      <c r="B96" s="33">
        <f t="shared" si="26"/>
        <v>43922</v>
      </c>
      <c r="C96" s="19">
        <f>'Sales Forecast-Figures'!C97</f>
        <v>9.9899999999999984</v>
      </c>
      <c r="D96" s="19">
        <f>'Sales Forecast-Figures'!D97</f>
        <v>9.9899999999999984</v>
      </c>
      <c r="E96" s="19">
        <f>'Sales Forecast-Figures'!E97</f>
        <v>24.990000000000002</v>
      </c>
      <c r="F96" s="51"/>
      <c r="G96" s="19">
        <f>'Sales Forecast-Figures'!G97</f>
        <v>12.59</v>
      </c>
      <c r="H96" s="19">
        <f>'Sales Forecast-Figures'!H97</f>
        <v>12.79</v>
      </c>
      <c r="I96" s="19">
        <f>'Sales Forecast-Figures'!I97</f>
        <v>31.490000000000009</v>
      </c>
      <c r="J96" s="51"/>
      <c r="K96" s="19">
        <f>'Sales Forecast-Figures'!K97</f>
        <v>14.839999999999996</v>
      </c>
      <c r="L96" s="19">
        <f>'Sales Forecast-Figures'!L97</f>
        <v>14.889999999999999</v>
      </c>
      <c r="M96" s="35">
        <f>'Sales Forecast-Figures'!M97</f>
        <v>36.940000000000012</v>
      </c>
      <c r="N96" s="46"/>
    </row>
    <row r="97" spans="1:14" ht="20.25" thickTop="1" thickBot="1">
      <c r="A97" s="46"/>
      <c r="B97" s="33">
        <f t="shared" si="26"/>
        <v>43952</v>
      </c>
      <c r="C97" s="19">
        <f>'Sales Forecast-Figures'!C98</f>
        <v>9.9899999999999984</v>
      </c>
      <c r="D97" s="19">
        <f>'Sales Forecast-Figures'!D98</f>
        <v>9.9899999999999984</v>
      </c>
      <c r="E97" s="19">
        <f>'Sales Forecast-Figures'!E98</f>
        <v>24.990000000000002</v>
      </c>
      <c r="F97" s="51"/>
      <c r="G97" s="19">
        <f>'Sales Forecast-Figures'!G98</f>
        <v>12.59</v>
      </c>
      <c r="H97" s="19">
        <f>'Sales Forecast-Figures'!H98</f>
        <v>12.79</v>
      </c>
      <c r="I97" s="19">
        <f>'Sales Forecast-Figures'!I98</f>
        <v>31.490000000000009</v>
      </c>
      <c r="J97" s="51"/>
      <c r="K97" s="19">
        <f>'Sales Forecast-Figures'!K98</f>
        <v>14.839999999999996</v>
      </c>
      <c r="L97" s="19">
        <f>'Sales Forecast-Figures'!L98</f>
        <v>14.889999999999999</v>
      </c>
      <c r="M97" s="35">
        <f>'Sales Forecast-Figures'!M98</f>
        <v>36.940000000000012</v>
      </c>
      <c r="N97" s="46"/>
    </row>
    <row r="98" spans="1:14" ht="20.25" thickTop="1" thickBot="1">
      <c r="A98" s="46"/>
      <c r="B98" s="33">
        <f t="shared" si="26"/>
        <v>43983</v>
      </c>
      <c r="C98" s="19">
        <f>'Sales Forecast-Figures'!C99</f>
        <v>9.9899999999999984</v>
      </c>
      <c r="D98" s="19">
        <f>'Sales Forecast-Figures'!D99</f>
        <v>9.9899999999999984</v>
      </c>
      <c r="E98" s="19">
        <f>'Sales Forecast-Figures'!E99</f>
        <v>24.990000000000002</v>
      </c>
      <c r="F98" s="51"/>
      <c r="G98" s="19">
        <f>'Sales Forecast-Figures'!G99</f>
        <v>12.59</v>
      </c>
      <c r="H98" s="19">
        <f>'Sales Forecast-Figures'!H99</f>
        <v>12.79</v>
      </c>
      <c r="I98" s="19">
        <f>'Sales Forecast-Figures'!I99</f>
        <v>31.490000000000009</v>
      </c>
      <c r="J98" s="51"/>
      <c r="K98" s="19">
        <f>'Sales Forecast-Figures'!K99</f>
        <v>14.839999999999996</v>
      </c>
      <c r="L98" s="19">
        <f>'Sales Forecast-Figures'!L99</f>
        <v>14.889999999999999</v>
      </c>
      <c r="M98" s="35">
        <f>'Sales Forecast-Figures'!M99</f>
        <v>36.940000000000012</v>
      </c>
      <c r="N98" s="46"/>
    </row>
    <row r="99" spans="1:14" ht="20.25" thickTop="1" thickBot="1">
      <c r="A99" s="46"/>
      <c r="B99" s="33">
        <f t="shared" si="26"/>
        <v>44013</v>
      </c>
      <c r="C99" s="19">
        <f>'Sales Forecast-Figures'!C100</f>
        <v>9.9899999999999984</v>
      </c>
      <c r="D99" s="19">
        <f>'Sales Forecast-Figures'!D100</f>
        <v>9.9899999999999984</v>
      </c>
      <c r="E99" s="19">
        <f>'Sales Forecast-Figures'!E100</f>
        <v>24.990000000000002</v>
      </c>
      <c r="F99" s="51"/>
      <c r="G99" s="19">
        <f>'Sales Forecast-Figures'!G100</f>
        <v>12.59</v>
      </c>
      <c r="H99" s="19">
        <f>'Sales Forecast-Figures'!H100</f>
        <v>12.79</v>
      </c>
      <c r="I99" s="19">
        <f>'Sales Forecast-Figures'!I100</f>
        <v>31.490000000000009</v>
      </c>
      <c r="J99" s="51"/>
      <c r="K99" s="19">
        <f>'Sales Forecast-Figures'!K100</f>
        <v>14.839999999999996</v>
      </c>
      <c r="L99" s="19">
        <f>'Sales Forecast-Figures'!L100</f>
        <v>14.889999999999999</v>
      </c>
      <c r="M99" s="35">
        <f>'Sales Forecast-Figures'!M100</f>
        <v>36.940000000000012</v>
      </c>
      <c r="N99" s="46"/>
    </row>
    <row r="100" spans="1:14" ht="20.25" thickTop="1" thickBot="1">
      <c r="A100" s="46"/>
      <c r="B100" s="33">
        <f t="shared" si="26"/>
        <v>44044</v>
      </c>
      <c r="C100" s="19">
        <f>'Sales Forecast-Figures'!C101</f>
        <v>9.9899999999999984</v>
      </c>
      <c r="D100" s="19">
        <f>'Sales Forecast-Figures'!D101</f>
        <v>9.9899999999999984</v>
      </c>
      <c r="E100" s="19">
        <f>'Sales Forecast-Figures'!E101</f>
        <v>24.990000000000002</v>
      </c>
      <c r="F100" s="51"/>
      <c r="G100" s="19">
        <f>'Sales Forecast-Figures'!G101</f>
        <v>12.59</v>
      </c>
      <c r="H100" s="19">
        <f>'Sales Forecast-Figures'!H101</f>
        <v>12.79</v>
      </c>
      <c r="I100" s="19">
        <f>'Sales Forecast-Figures'!I101</f>
        <v>31.490000000000009</v>
      </c>
      <c r="J100" s="51"/>
      <c r="K100" s="19">
        <f>'Sales Forecast-Figures'!K101</f>
        <v>14.839999999999996</v>
      </c>
      <c r="L100" s="19">
        <f>'Sales Forecast-Figures'!L101</f>
        <v>14.889999999999999</v>
      </c>
      <c r="M100" s="35">
        <f>'Sales Forecast-Figures'!M101</f>
        <v>36.940000000000012</v>
      </c>
      <c r="N100" s="46"/>
    </row>
    <row r="101" spans="1:14" ht="20.25" thickTop="1" thickBot="1">
      <c r="A101" s="46"/>
      <c r="B101" s="33">
        <f t="shared" si="26"/>
        <v>44075</v>
      </c>
      <c r="C101" s="19">
        <f>'Sales Forecast-Figures'!C102</f>
        <v>9.9899999999999984</v>
      </c>
      <c r="D101" s="19">
        <f>'Sales Forecast-Figures'!D102</f>
        <v>9.9899999999999984</v>
      </c>
      <c r="E101" s="19">
        <f>'Sales Forecast-Figures'!E102</f>
        <v>24.990000000000002</v>
      </c>
      <c r="F101" s="51"/>
      <c r="G101" s="19">
        <f>'Sales Forecast-Figures'!G102</f>
        <v>12.59</v>
      </c>
      <c r="H101" s="19">
        <f>'Sales Forecast-Figures'!H102</f>
        <v>12.79</v>
      </c>
      <c r="I101" s="19">
        <f>'Sales Forecast-Figures'!I102</f>
        <v>31.490000000000009</v>
      </c>
      <c r="J101" s="51"/>
      <c r="K101" s="19">
        <f>'Sales Forecast-Figures'!K102</f>
        <v>14.839999999999996</v>
      </c>
      <c r="L101" s="19">
        <f>'Sales Forecast-Figures'!L102</f>
        <v>14.889999999999999</v>
      </c>
      <c r="M101" s="35">
        <f>'Sales Forecast-Figures'!M102</f>
        <v>36.940000000000012</v>
      </c>
      <c r="N101" s="46"/>
    </row>
    <row r="102" spans="1:14" ht="20.25" thickTop="1" thickBot="1">
      <c r="A102" s="46"/>
      <c r="B102" s="33">
        <f t="shared" si="26"/>
        <v>44105</v>
      </c>
      <c r="C102" s="19">
        <f>'Sales Forecast-Figures'!C103</f>
        <v>9.9899999999999984</v>
      </c>
      <c r="D102" s="19">
        <f>'Sales Forecast-Figures'!D103</f>
        <v>9.9899999999999984</v>
      </c>
      <c r="E102" s="19">
        <f>'Sales Forecast-Figures'!E103</f>
        <v>24.990000000000002</v>
      </c>
      <c r="F102" s="51"/>
      <c r="G102" s="19">
        <f>'Sales Forecast-Figures'!G103</f>
        <v>12.59</v>
      </c>
      <c r="H102" s="19">
        <f>'Sales Forecast-Figures'!H103</f>
        <v>12.79</v>
      </c>
      <c r="I102" s="19">
        <f>'Sales Forecast-Figures'!I103</f>
        <v>31.490000000000009</v>
      </c>
      <c r="J102" s="51"/>
      <c r="K102" s="19">
        <f>'Sales Forecast-Figures'!K103</f>
        <v>14.839999999999996</v>
      </c>
      <c r="L102" s="19">
        <f>'Sales Forecast-Figures'!L103</f>
        <v>14.889999999999999</v>
      </c>
      <c r="M102" s="35">
        <f>'Sales Forecast-Figures'!M103</f>
        <v>36.940000000000012</v>
      </c>
      <c r="N102" s="46"/>
    </row>
    <row r="103" spans="1:14" ht="20.25" thickTop="1" thickBot="1">
      <c r="A103" s="46"/>
      <c r="B103" s="33">
        <f t="shared" si="26"/>
        <v>44136</v>
      </c>
      <c r="C103" s="19">
        <f>'Sales Forecast-Figures'!C104</f>
        <v>9.9899999999999984</v>
      </c>
      <c r="D103" s="19">
        <f>'Sales Forecast-Figures'!D104</f>
        <v>9.9899999999999984</v>
      </c>
      <c r="E103" s="19">
        <f>'Sales Forecast-Figures'!E104</f>
        <v>24.990000000000002</v>
      </c>
      <c r="F103" s="51"/>
      <c r="G103" s="19">
        <f>'Sales Forecast-Figures'!G104</f>
        <v>12.59</v>
      </c>
      <c r="H103" s="19">
        <f>'Sales Forecast-Figures'!H104</f>
        <v>12.79</v>
      </c>
      <c r="I103" s="19">
        <f>'Sales Forecast-Figures'!I104</f>
        <v>31.490000000000009</v>
      </c>
      <c r="J103" s="51"/>
      <c r="K103" s="19">
        <f>'Sales Forecast-Figures'!K104</f>
        <v>14.839999999999996</v>
      </c>
      <c r="L103" s="19">
        <f>'Sales Forecast-Figures'!L104</f>
        <v>14.889999999999999</v>
      </c>
      <c r="M103" s="35">
        <f>'Sales Forecast-Figures'!M104</f>
        <v>36.940000000000012</v>
      </c>
      <c r="N103" s="46"/>
    </row>
    <row r="104" spans="1:14" ht="20.25" thickTop="1" thickBot="1">
      <c r="A104" s="46"/>
      <c r="B104" s="53">
        <f t="shared" si="26"/>
        <v>44166</v>
      </c>
      <c r="C104" s="56">
        <f>'Sales Forecast-Figures'!C105</f>
        <v>9.9899999999999984</v>
      </c>
      <c r="D104" s="56">
        <f>'Sales Forecast-Figures'!D105</f>
        <v>9.9899999999999984</v>
      </c>
      <c r="E104" s="56">
        <f>'Sales Forecast-Figures'!E105</f>
        <v>24.990000000000002</v>
      </c>
      <c r="F104" s="51"/>
      <c r="G104" s="56">
        <f>'Sales Forecast-Figures'!G105</f>
        <v>12.59</v>
      </c>
      <c r="H104" s="56">
        <f>'Sales Forecast-Figures'!H105</f>
        <v>12.79</v>
      </c>
      <c r="I104" s="56">
        <f>'Sales Forecast-Figures'!I105</f>
        <v>31.490000000000009</v>
      </c>
      <c r="J104" s="51"/>
      <c r="K104" s="56">
        <f>'Sales Forecast-Figures'!K105</f>
        <v>14.839999999999996</v>
      </c>
      <c r="L104" s="56">
        <f>'Sales Forecast-Figures'!L105</f>
        <v>14.889999999999999</v>
      </c>
      <c r="M104" s="57">
        <f>'Sales Forecast-Figures'!M105</f>
        <v>36.940000000000012</v>
      </c>
      <c r="N104" s="46"/>
    </row>
    <row r="105" spans="1:14" ht="27" thickTop="1" thickBot="1">
      <c r="A105" s="46"/>
      <c r="B105" s="134" t="s">
        <v>18</v>
      </c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5"/>
      <c r="N105" s="46"/>
    </row>
    <row r="106" spans="1:14" ht="20.25" thickTop="1" thickBot="1">
      <c r="A106" s="46"/>
      <c r="B106" s="139" t="s">
        <v>35</v>
      </c>
      <c r="C106" s="137" t="s">
        <v>5</v>
      </c>
      <c r="D106" s="137"/>
      <c r="E106" s="137"/>
      <c r="F106" s="51"/>
      <c r="G106" s="137" t="s">
        <v>6</v>
      </c>
      <c r="H106" s="137"/>
      <c r="I106" s="137"/>
      <c r="J106" s="51"/>
      <c r="K106" s="137" t="s">
        <v>7</v>
      </c>
      <c r="L106" s="137"/>
      <c r="M106" s="138"/>
      <c r="N106" s="46"/>
    </row>
    <row r="107" spans="1:14" ht="20.25" thickTop="1" thickBot="1">
      <c r="A107" s="46"/>
      <c r="B107" s="140"/>
      <c r="C107" s="24" t="str">
        <f>'Sales Forecast-Figures'!C108</f>
        <v>Product 1</v>
      </c>
      <c r="D107" s="24" t="str">
        <f>'Sales Forecast-Figures'!D108</f>
        <v>Product 2</v>
      </c>
      <c r="E107" s="24" t="str">
        <f>'Sales Forecast-Figures'!E108</f>
        <v>Product 3</v>
      </c>
      <c r="F107" s="51"/>
      <c r="G107" s="24" t="str">
        <f>'Sales Forecast-Figures'!G108</f>
        <v>Product 1</v>
      </c>
      <c r="H107" s="24" t="str">
        <f>'Sales Forecast-Figures'!H108</f>
        <v>Product 2</v>
      </c>
      <c r="I107" s="24" t="str">
        <f>'Sales Forecast-Figures'!I108</f>
        <v>Product 3</v>
      </c>
      <c r="J107" s="51"/>
      <c r="K107" s="24" t="str">
        <f>'Sales Forecast-Figures'!K108</f>
        <v>Product 1</v>
      </c>
      <c r="L107" s="24" t="str">
        <f>'Sales Forecast-Figures'!L108</f>
        <v>Product 2</v>
      </c>
      <c r="M107" s="28" t="str">
        <f>'Sales Forecast-Figures'!M108</f>
        <v>Product 3</v>
      </c>
      <c r="N107" s="46"/>
    </row>
    <row r="108" spans="1:14" ht="20.25" thickTop="1" thickBot="1">
      <c r="A108" s="46"/>
      <c r="B108" s="36" t="s">
        <v>29</v>
      </c>
      <c r="C108" s="16">
        <f>'Sales Forecast-Figures'!C109</f>
        <v>196303.5</v>
      </c>
      <c r="D108" s="16">
        <f>'Sales Forecast-Figures'!D109</f>
        <v>312886.79999999993</v>
      </c>
      <c r="E108" s="16">
        <f>'Sales Forecast-Figures'!E109</f>
        <v>377848.8</v>
      </c>
      <c r="F108" s="51"/>
      <c r="G108" s="16">
        <f>'Sales Forecast-Figures'!G109</f>
        <v>292717.5</v>
      </c>
      <c r="H108" s="16">
        <f>'Sales Forecast-Figures'!H109</f>
        <v>437417.99999999988</v>
      </c>
      <c r="I108" s="16">
        <f>'Sales Forecast-Figures'!I109</f>
        <v>566820.00000000012</v>
      </c>
      <c r="J108" s="51"/>
      <c r="K108" s="16">
        <f>'Sales Forecast-Figures'!K109</f>
        <v>398453.99999999994</v>
      </c>
      <c r="L108" s="16">
        <f>'Sales Forecast-Figures'!L109</f>
        <v>552121.19999999995</v>
      </c>
      <c r="M108" s="30">
        <f>'Sales Forecast-Figures'!M109</f>
        <v>771307.20000000019</v>
      </c>
      <c r="N108" s="46"/>
    </row>
    <row r="109" spans="1:14" ht="20.25" thickTop="1" thickBot="1">
      <c r="A109" s="46"/>
      <c r="B109" s="31">
        <f>$C$8</f>
        <v>43831</v>
      </c>
      <c r="C109" s="17">
        <f>'Sales Forecast-Figures'!C110</f>
        <v>14985</v>
      </c>
      <c r="D109" s="17">
        <f>'Sales Forecast-Figures'!D110</f>
        <v>24974.999999999993</v>
      </c>
      <c r="E109" s="17">
        <f>'Sales Forecast-Figures'!E110</f>
        <v>28738.5</v>
      </c>
      <c r="F109" s="51"/>
      <c r="G109" s="17">
        <f>'Sales Forecast-Figures'!G110</f>
        <v>22662</v>
      </c>
      <c r="H109" s="17">
        <f>'Sales Forecast-Figures'!H110</f>
        <v>35044.599999999991</v>
      </c>
      <c r="I109" s="17">
        <f>'Sales Forecast-Figures'!I110</f>
        <v>43771.100000000006</v>
      </c>
      <c r="J109" s="51"/>
      <c r="K109" s="17">
        <f>'Sales Forecast-Figures'!K110</f>
        <v>31163.999999999985</v>
      </c>
      <c r="L109" s="17">
        <f>'Sales Forecast-Figures'!L110</f>
        <v>44372.2</v>
      </c>
      <c r="M109" s="32">
        <f>'Sales Forecast-Figures'!M110</f>
        <v>60212.200000000019</v>
      </c>
      <c r="N109" s="46"/>
    </row>
    <row r="110" spans="1:14" ht="20.25" thickTop="1" thickBot="1">
      <c r="A110" s="46"/>
      <c r="B110" s="33">
        <f t="shared" ref="B110:B120" si="27">EDATE(B109, 1)</f>
        <v>43862</v>
      </c>
      <c r="C110" s="17">
        <f>'Sales Forecast-Figures'!C111</f>
        <v>15234.75</v>
      </c>
      <c r="D110" s="17">
        <f>'Sales Forecast-Figures'!D111</f>
        <v>25174.799999999996</v>
      </c>
      <c r="E110" s="17">
        <f>'Sales Forecast-Figures'!E111</f>
        <v>29238.300000000003</v>
      </c>
      <c r="F110" s="51"/>
      <c r="G110" s="17">
        <f>'Sales Forecast-Figures'!G111</f>
        <v>22976.75</v>
      </c>
      <c r="H110" s="17">
        <f>'Sales Forecast-Figures'!H111</f>
        <v>35300.399999999994</v>
      </c>
      <c r="I110" s="17">
        <f>'Sales Forecast-Figures'!I111</f>
        <v>44400.900000000009</v>
      </c>
      <c r="J110" s="51"/>
      <c r="K110" s="17">
        <f>'Sales Forecast-Figures'!K111</f>
        <v>31534.999999999985</v>
      </c>
      <c r="L110" s="17">
        <f>'Sales Forecast-Figures'!L111</f>
        <v>44670</v>
      </c>
      <c r="M110" s="32">
        <f>'Sales Forecast-Figures'!M111</f>
        <v>60951.000000000022</v>
      </c>
      <c r="N110" s="46"/>
    </row>
    <row r="111" spans="1:14" ht="20.25" thickTop="1" thickBot="1">
      <c r="A111" s="46"/>
      <c r="B111" s="33">
        <f t="shared" si="27"/>
        <v>43891</v>
      </c>
      <c r="C111" s="17">
        <f>'Sales Forecast-Figures'!C112</f>
        <v>15484.5</v>
      </c>
      <c r="D111" s="17">
        <f>'Sales Forecast-Figures'!D112</f>
        <v>25374.6</v>
      </c>
      <c r="E111" s="17">
        <f>'Sales Forecast-Figures'!E112</f>
        <v>29738.100000000006</v>
      </c>
      <c r="F111" s="51"/>
      <c r="G111" s="17">
        <f>'Sales Forecast-Figures'!G112</f>
        <v>23291.5</v>
      </c>
      <c r="H111" s="17">
        <f>'Sales Forecast-Figures'!H112</f>
        <v>35556.199999999997</v>
      </c>
      <c r="I111" s="17">
        <f>'Sales Forecast-Figures'!I112</f>
        <v>45030.700000000012</v>
      </c>
      <c r="J111" s="51"/>
      <c r="K111" s="17">
        <f>'Sales Forecast-Figures'!K112</f>
        <v>31905.999999999985</v>
      </c>
      <c r="L111" s="17">
        <f>'Sales Forecast-Figures'!L112</f>
        <v>44967.799999999988</v>
      </c>
      <c r="M111" s="32">
        <f>'Sales Forecast-Figures'!M112</f>
        <v>61689.800000000025</v>
      </c>
      <c r="N111" s="46"/>
    </row>
    <row r="112" spans="1:14" ht="20.25" thickTop="1" thickBot="1">
      <c r="A112" s="46"/>
      <c r="B112" s="33">
        <f t="shared" si="27"/>
        <v>43922</v>
      </c>
      <c r="C112" s="17">
        <f>'Sales Forecast-Figures'!C113</f>
        <v>15734.25</v>
      </c>
      <c r="D112" s="17">
        <f>'Sales Forecast-Figures'!D113</f>
        <v>25574.399999999994</v>
      </c>
      <c r="E112" s="17">
        <f>'Sales Forecast-Figures'!E113</f>
        <v>30237.900000000009</v>
      </c>
      <c r="F112" s="51"/>
      <c r="G112" s="17">
        <f>'Sales Forecast-Figures'!G113</f>
        <v>23606.25</v>
      </c>
      <c r="H112" s="17">
        <f>'Sales Forecast-Figures'!H113</f>
        <v>35812</v>
      </c>
      <c r="I112" s="17">
        <f>'Sales Forecast-Figures'!I113</f>
        <v>45660.500000000015</v>
      </c>
      <c r="J112" s="51"/>
      <c r="K112" s="17">
        <f>'Sales Forecast-Figures'!K113</f>
        <v>32276.999999999985</v>
      </c>
      <c r="L112" s="17">
        <f>'Sales Forecast-Figures'!L113</f>
        <v>45265.599999999991</v>
      </c>
      <c r="M112" s="32">
        <f>'Sales Forecast-Figures'!M113</f>
        <v>62428.600000000028</v>
      </c>
      <c r="N112" s="46"/>
    </row>
    <row r="113" spans="1:14" ht="20.25" thickTop="1" thickBot="1">
      <c r="A113" s="46"/>
      <c r="B113" s="33">
        <f t="shared" si="27"/>
        <v>43952</v>
      </c>
      <c r="C113" s="17">
        <f>'Sales Forecast-Figures'!C114</f>
        <v>15984</v>
      </c>
      <c r="D113" s="17">
        <f>'Sales Forecast-Figures'!D114</f>
        <v>25774.199999999997</v>
      </c>
      <c r="E113" s="17">
        <f>'Sales Forecast-Figures'!E114</f>
        <v>30737.699999999997</v>
      </c>
      <c r="F113" s="51"/>
      <c r="G113" s="17">
        <f>'Sales Forecast-Figures'!G114</f>
        <v>23921</v>
      </c>
      <c r="H113" s="17">
        <f>'Sales Forecast-Figures'!H114</f>
        <v>36067.799999999988</v>
      </c>
      <c r="I113" s="17">
        <f>'Sales Forecast-Figures'!I114</f>
        <v>46290.300000000017</v>
      </c>
      <c r="J113" s="51"/>
      <c r="K113" s="17">
        <f>'Sales Forecast-Figures'!K114</f>
        <v>32647.999999999985</v>
      </c>
      <c r="L113" s="17">
        <f>'Sales Forecast-Figures'!L114</f>
        <v>45563.399999999994</v>
      </c>
      <c r="M113" s="32">
        <f>'Sales Forecast-Figures'!M114</f>
        <v>63167.400000000016</v>
      </c>
      <c r="N113" s="46"/>
    </row>
    <row r="114" spans="1:14" ht="20.25" thickTop="1" thickBot="1">
      <c r="A114" s="46"/>
      <c r="B114" s="33">
        <f t="shared" si="27"/>
        <v>43983</v>
      </c>
      <c r="C114" s="17">
        <f>'Sales Forecast-Figures'!C115</f>
        <v>16233.75</v>
      </c>
      <c r="D114" s="17">
        <f>'Sales Forecast-Figures'!D115</f>
        <v>25973.999999999993</v>
      </c>
      <c r="E114" s="17">
        <f>'Sales Forecast-Figures'!E115</f>
        <v>31237.5</v>
      </c>
      <c r="F114" s="51"/>
      <c r="G114" s="17">
        <f>'Sales Forecast-Figures'!G115</f>
        <v>24235.75</v>
      </c>
      <c r="H114" s="17">
        <f>'Sales Forecast-Figures'!H115</f>
        <v>36323.599999999991</v>
      </c>
      <c r="I114" s="17">
        <f>'Sales Forecast-Figures'!I115</f>
        <v>46920.10000000002</v>
      </c>
      <c r="J114" s="51"/>
      <c r="K114" s="17">
        <f>'Sales Forecast-Figures'!K115</f>
        <v>33018.999999999985</v>
      </c>
      <c r="L114" s="17">
        <f>'Sales Forecast-Figures'!L115</f>
        <v>45861.2</v>
      </c>
      <c r="M114" s="32">
        <f>'Sales Forecast-Figures'!M115</f>
        <v>63906.200000000019</v>
      </c>
      <c r="N114" s="46"/>
    </row>
    <row r="115" spans="1:14" ht="20.25" thickTop="1" thickBot="1">
      <c r="A115" s="46"/>
      <c r="B115" s="33">
        <f t="shared" si="27"/>
        <v>44013</v>
      </c>
      <c r="C115" s="17">
        <f>'Sales Forecast-Figures'!C116</f>
        <v>16483.5</v>
      </c>
      <c r="D115" s="17">
        <f>'Sales Forecast-Figures'!D116</f>
        <v>26173.799999999996</v>
      </c>
      <c r="E115" s="17">
        <f>'Sales Forecast-Figures'!E116</f>
        <v>31737.300000000003</v>
      </c>
      <c r="F115" s="51"/>
      <c r="G115" s="17">
        <f>'Sales Forecast-Figures'!G116</f>
        <v>24550.5</v>
      </c>
      <c r="H115" s="17">
        <f>'Sales Forecast-Figures'!H116</f>
        <v>36579.399999999994</v>
      </c>
      <c r="I115" s="17">
        <f>'Sales Forecast-Figures'!I116</f>
        <v>47549.900000000009</v>
      </c>
      <c r="J115" s="51"/>
      <c r="K115" s="17">
        <f>'Sales Forecast-Figures'!K116</f>
        <v>33389.999999999985</v>
      </c>
      <c r="L115" s="17">
        <f>'Sales Forecast-Figures'!L116</f>
        <v>46159</v>
      </c>
      <c r="M115" s="32">
        <f>'Sales Forecast-Figures'!M116</f>
        <v>64645.000000000022</v>
      </c>
      <c r="N115" s="46"/>
    </row>
    <row r="116" spans="1:14" ht="20.25" thickTop="1" thickBot="1">
      <c r="A116" s="46"/>
      <c r="B116" s="33">
        <f t="shared" si="27"/>
        <v>44044</v>
      </c>
      <c r="C116" s="17">
        <f>'Sales Forecast-Figures'!C117</f>
        <v>16733.25</v>
      </c>
      <c r="D116" s="17">
        <f>'Sales Forecast-Figures'!D117</f>
        <v>26373.599999999991</v>
      </c>
      <c r="E116" s="17">
        <f>'Sales Forecast-Figures'!E117</f>
        <v>32237.100000000006</v>
      </c>
      <c r="F116" s="51"/>
      <c r="G116" s="17">
        <f>'Sales Forecast-Figures'!G117</f>
        <v>24865.25</v>
      </c>
      <c r="H116" s="17">
        <f>'Sales Forecast-Figures'!H117</f>
        <v>36835.199999999997</v>
      </c>
      <c r="I116" s="17">
        <f>'Sales Forecast-Figures'!I117</f>
        <v>48179.700000000012</v>
      </c>
      <c r="J116" s="51"/>
      <c r="K116" s="17">
        <f>'Sales Forecast-Figures'!K117</f>
        <v>33760.999999999985</v>
      </c>
      <c r="L116" s="17">
        <f>'Sales Forecast-Figures'!L117</f>
        <v>46456.799999999988</v>
      </c>
      <c r="M116" s="32">
        <f>'Sales Forecast-Figures'!M117</f>
        <v>65383.800000000025</v>
      </c>
      <c r="N116" s="46"/>
    </row>
    <row r="117" spans="1:14" ht="20.25" thickTop="1" thickBot="1">
      <c r="A117" s="46"/>
      <c r="B117" s="33">
        <f t="shared" si="27"/>
        <v>44075</v>
      </c>
      <c r="C117" s="17">
        <f>'Sales Forecast-Figures'!C118</f>
        <v>16983</v>
      </c>
      <c r="D117" s="17">
        <f>'Sales Forecast-Figures'!D118</f>
        <v>26573.399999999994</v>
      </c>
      <c r="E117" s="17">
        <f>'Sales Forecast-Figures'!E118</f>
        <v>32736.900000000009</v>
      </c>
      <c r="F117" s="51"/>
      <c r="G117" s="17">
        <f>'Sales Forecast-Figures'!G118</f>
        <v>25180</v>
      </c>
      <c r="H117" s="17">
        <f>'Sales Forecast-Figures'!H118</f>
        <v>37091</v>
      </c>
      <c r="I117" s="17">
        <f>'Sales Forecast-Figures'!I118</f>
        <v>48809.500000000015</v>
      </c>
      <c r="J117" s="51"/>
      <c r="K117" s="17">
        <f>'Sales Forecast-Figures'!K118</f>
        <v>34131.999999999985</v>
      </c>
      <c r="L117" s="17">
        <f>'Sales Forecast-Figures'!L118</f>
        <v>46754.599999999991</v>
      </c>
      <c r="M117" s="32">
        <f>'Sales Forecast-Figures'!M118</f>
        <v>66122.600000000035</v>
      </c>
      <c r="N117" s="46"/>
    </row>
    <row r="118" spans="1:14" ht="20.25" thickTop="1" thickBot="1">
      <c r="A118" s="46"/>
      <c r="B118" s="33">
        <f t="shared" si="27"/>
        <v>44105</v>
      </c>
      <c r="C118" s="17">
        <f>'Sales Forecast-Figures'!C119</f>
        <v>17232.75</v>
      </c>
      <c r="D118" s="17">
        <f>'Sales Forecast-Figures'!D119</f>
        <v>26773.199999999997</v>
      </c>
      <c r="E118" s="17">
        <f>'Sales Forecast-Figures'!E119</f>
        <v>33236.699999999997</v>
      </c>
      <c r="F118" s="51"/>
      <c r="G118" s="17">
        <f>'Sales Forecast-Figures'!G119</f>
        <v>25494.75</v>
      </c>
      <c r="H118" s="17">
        <f>'Sales Forecast-Figures'!H119</f>
        <v>37346.799999999988</v>
      </c>
      <c r="I118" s="17">
        <f>'Sales Forecast-Figures'!I119</f>
        <v>49439.300000000017</v>
      </c>
      <c r="J118" s="51"/>
      <c r="K118" s="17">
        <f>'Sales Forecast-Figures'!K119</f>
        <v>34502.999999999985</v>
      </c>
      <c r="L118" s="17">
        <f>'Sales Forecast-Figures'!L119</f>
        <v>47052.399999999994</v>
      </c>
      <c r="M118" s="32">
        <f>'Sales Forecast-Figures'!M119</f>
        <v>66861.400000000023</v>
      </c>
      <c r="N118" s="46"/>
    </row>
    <row r="119" spans="1:14" ht="20.25" thickTop="1" thickBot="1">
      <c r="A119" s="46"/>
      <c r="B119" s="33">
        <f t="shared" si="27"/>
        <v>44136</v>
      </c>
      <c r="C119" s="17">
        <f>'Sales Forecast-Figures'!C120</f>
        <v>17482.5</v>
      </c>
      <c r="D119" s="17">
        <f>'Sales Forecast-Figures'!D120</f>
        <v>26973</v>
      </c>
      <c r="E119" s="17">
        <f>'Sales Forecast-Figures'!E120</f>
        <v>33736.5</v>
      </c>
      <c r="F119" s="51"/>
      <c r="G119" s="17">
        <f>'Sales Forecast-Figures'!G120</f>
        <v>25809.5</v>
      </c>
      <c r="H119" s="17">
        <f>'Sales Forecast-Figures'!H120</f>
        <v>37602.599999999991</v>
      </c>
      <c r="I119" s="17">
        <f>'Sales Forecast-Figures'!I120</f>
        <v>50069.10000000002</v>
      </c>
      <c r="J119" s="51"/>
      <c r="K119" s="17">
        <f>'Sales Forecast-Figures'!K120</f>
        <v>34873.999999999985</v>
      </c>
      <c r="L119" s="17">
        <f>'Sales Forecast-Figures'!L120</f>
        <v>47350.2</v>
      </c>
      <c r="M119" s="32">
        <f>'Sales Forecast-Figures'!M120</f>
        <v>67600.200000000012</v>
      </c>
      <c r="N119" s="46"/>
    </row>
    <row r="120" spans="1:14" ht="20.25" thickTop="1" thickBot="1">
      <c r="A120" s="46"/>
      <c r="B120" s="53">
        <f t="shared" si="27"/>
        <v>44166</v>
      </c>
      <c r="C120" s="54">
        <f>'Sales Forecast-Figures'!C121</f>
        <v>17732.25</v>
      </c>
      <c r="D120" s="54">
        <f>'Sales Forecast-Figures'!D121</f>
        <v>27172.800000000003</v>
      </c>
      <c r="E120" s="54">
        <f>'Sales Forecast-Figures'!E121</f>
        <v>34236.300000000003</v>
      </c>
      <c r="F120" s="51"/>
      <c r="G120" s="54">
        <f>'Sales Forecast-Figures'!G121</f>
        <v>26124.25</v>
      </c>
      <c r="H120" s="54">
        <f>'Sales Forecast-Figures'!H121</f>
        <v>37858.399999999994</v>
      </c>
      <c r="I120" s="54">
        <f>'Sales Forecast-Figures'!I121</f>
        <v>50698.900000000009</v>
      </c>
      <c r="J120" s="51"/>
      <c r="K120" s="54">
        <f>'Sales Forecast-Figures'!K121</f>
        <v>35244.999999999985</v>
      </c>
      <c r="L120" s="54">
        <f>'Sales Forecast-Figures'!L121</f>
        <v>47648</v>
      </c>
      <c r="M120" s="55">
        <f>'Sales Forecast-Figures'!M121</f>
        <v>68339.000000000029</v>
      </c>
      <c r="N120" s="46"/>
    </row>
    <row r="121" spans="1:14" ht="27" thickTop="1" thickBot="1">
      <c r="A121" s="46"/>
      <c r="B121" s="134" t="s">
        <v>17</v>
      </c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5"/>
      <c r="N121" s="46"/>
    </row>
    <row r="122" spans="1:14" ht="20.25" thickTop="1" thickBot="1">
      <c r="A122" s="46"/>
      <c r="B122" s="157" t="s">
        <v>17</v>
      </c>
      <c r="C122" s="137" t="s">
        <v>5</v>
      </c>
      <c r="D122" s="137"/>
      <c r="E122" s="137"/>
      <c r="F122" s="51"/>
      <c r="G122" s="137" t="s">
        <v>6</v>
      </c>
      <c r="H122" s="137"/>
      <c r="I122" s="137"/>
      <c r="J122" s="51"/>
      <c r="K122" s="137" t="s">
        <v>7</v>
      </c>
      <c r="L122" s="137"/>
      <c r="M122" s="138"/>
      <c r="N122" s="46"/>
    </row>
    <row r="123" spans="1:14" ht="20.25" thickTop="1" thickBot="1">
      <c r="A123" s="46"/>
      <c r="B123" s="158"/>
      <c r="C123" s="24" t="str">
        <f>'Sales Forecast-Figures'!C124</f>
        <v>Product 1</v>
      </c>
      <c r="D123" s="24" t="str">
        <f>'Sales Forecast-Figures'!D124</f>
        <v>Product 2</v>
      </c>
      <c r="E123" s="24" t="str">
        <f>'Sales Forecast-Figures'!E124</f>
        <v>Product 3</v>
      </c>
      <c r="F123" s="51"/>
      <c r="G123" s="24" t="str">
        <f>'Sales Forecast-Figures'!G124</f>
        <v>Product 1</v>
      </c>
      <c r="H123" s="24" t="str">
        <f>'Sales Forecast-Figures'!H124</f>
        <v>Product 2</v>
      </c>
      <c r="I123" s="24" t="str">
        <f>'Sales Forecast-Figures'!I124</f>
        <v>Product 3</v>
      </c>
      <c r="J123" s="51"/>
      <c r="K123" s="24" t="str">
        <f>'Sales Forecast-Figures'!K124</f>
        <v>Product 1</v>
      </c>
      <c r="L123" s="24" t="str">
        <f>'Sales Forecast-Figures'!L124</f>
        <v>Product 2</v>
      </c>
      <c r="M123" s="28" t="str">
        <f>'Sales Forecast-Figures'!M124</f>
        <v>Product 3</v>
      </c>
      <c r="N123" s="46"/>
    </row>
    <row r="124" spans="1:14" ht="20.25" thickTop="1" thickBot="1">
      <c r="A124" s="46"/>
      <c r="B124" s="36" t="s">
        <v>30</v>
      </c>
      <c r="C124" s="22">
        <f>'Sales Forecast-Figures'!C125</f>
        <v>0.33311103701233741</v>
      </c>
      <c r="D124" s="22">
        <f>'Sales Forecast-Figures'!D125</f>
        <v>0.39975990396158467</v>
      </c>
      <c r="E124" s="22">
        <f>'Sales Forecast-Figures'!E125</f>
        <v>0.41656942823803966</v>
      </c>
      <c r="F124" s="51"/>
      <c r="G124" s="22">
        <f>'Sales Forecast-Figures'!G125</f>
        <v>0.39356048765239132</v>
      </c>
      <c r="H124" s="22">
        <f>'Sales Forecast-Figures'!H125</f>
        <v>0.47387921452389753</v>
      </c>
      <c r="I124" s="22">
        <f>'Sales Forecast-Figures'!I125</f>
        <v>0.48453608247422686</v>
      </c>
      <c r="J124" s="51"/>
      <c r="K124" s="22">
        <f>'Sales Forecast-Figures'!K125</f>
        <v>0.43659899970579558</v>
      </c>
      <c r="L124" s="22">
        <f>'Sales Forecast-Figures'!L125</f>
        <v>0.51362538806484992</v>
      </c>
      <c r="M124" s="39">
        <f>'Sales Forecast-Figures'!M125</f>
        <v>0.52778968424060591</v>
      </c>
      <c r="N124" s="46"/>
    </row>
    <row r="125" spans="1:14" ht="20.25" thickTop="1" thickBot="1">
      <c r="A125" s="46"/>
      <c r="B125" s="31">
        <f>$C$8</f>
        <v>43831</v>
      </c>
      <c r="C125" s="23">
        <f>'Sales Forecast-Figures'!C126</f>
        <v>0.33311103701233746</v>
      </c>
      <c r="D125" s="23">
        <f>'Sales Forecast-Figures'!D126</f>
        <v>0.39975990396158456</v>
      </c>
      <c r="E125" s="23">
        <f>'Sales Forecast-Figures'!E126</f>
        <v>0.41656942823803966</v>
      </c>
      <c r="F125" s="51"/>
      <c r="G125" s="23">
        <f>'Sales Forecast-Figures'!G126</f>
        <v>0.39356048765239138</v>
      </c>
      <c r="H125" s="23">
        <f>'Sales Forecast-Figures'!H126</f>
        <v>0.4738792145238977</v>
      </c>
      <c r="I125" s="23">
        <f>'Sales Forecast-Figures'!I126</f>
        <v>0.48453608247422686</v>
      </c>
      <c r="J125" s="51"/>
      <c r="K125" s="23">
        <f>'Sales Forecast-Figures'!K126</f>
        <v>0.43659899970579569</v>
      </c>
      <c r="L125" s="23">
        <f>'Sales Forecast-Figures'!L126</f>
        <v>0.51362538806484992</v>
      </c>
      <c r="M125" s="40">
        <f>'Sales Forecast-Figures'!M126</f>
        <v>0.52778968424060591</v>
      </c>
      <c r="N125" s="46"/>
    </row>
    <row r="126" spans="1:14" ht="20.25" thickTop="1" thickBot="1">
      <c r="A126" s="46"/>
      <c r="B126" s="33">
        <f t="shared" ref="B126:B136" si="28">EDATE(B125, 1)</f>
        <v>43862</v>
      </c>
      <c r="C126" s="23">
        <f>'Sales Forecast-Figures'!C127</f>
        <v>0.33311103701233746</v>
      </c>
      <c r="D126" s="23">
        <f>'Sales Forecast-Figures'!D127</f>
        <v>0.39975990396158462</v>
      </c>
      <c r="E126" s="23">
        <f>'Sales Forecast-Figures'!E127</f>
        <v>0.41656942823803972</v>
      </c>
      <c r="F126" s="51"/>
      <c r="G126" s="23">
        <f>'Sales Forecast-Figures'!G127</f>
        <v>0.39356048765239138</v>
      </c>
      <c r="H126" s="23">
        <f>'Sales Forecast-Figures'!H127</f>
        <v>0.4738792145238977</v>
      </c>
      <c r="I126" s="23">
        <f>'Sales Forecast-Figures'!I127</f>
        <v>0.48453608247422686</v>
      </c>
      <c r="J126" s="51"/>
      <c r="K126" s="23">
        <f>'Sales Forecast-Figures'!K127</f>
        <v>0.43659899970579569</v>
      </c>
      <c r="L126" s="23">
        <f>'Sales Forecast-Figures'!L127</f>
        <v>0.51362538806484992</v>
      </c>
      <c r="M126" s="40">
        <f>'Sales Forecast-Figures'!M127</f>
        <v>0.52778968424060591</v>
      </c>
      <c r="N126" s="46"/>
    </row>
    <row r="127" spans="1:14" ht="20.25" thickTop="1" thickBot="1">
      <c r="A127" s="46"/>
      <c r="B127" s="33">
        <f t="shared" si="28"/>
        <v>43891</v>
      </c>
      <c r="C127" s="23">
        <f>'Sales Forecast-Figures'!C128</f>
        <v>0.33311103701233746</v>
      </c>
      <c r="D127" s="23">
        <f>'Sales Forecast-Figures'!D128</f>
        <v>0.39975990396158462</v>
      </c>
      <c r="E127" s="23">
        <f>'Sales Forecast-Figures'!E128</f>
        <v>0.41656942823803972</v>
      </c>
      <c r="F127" s="51"/>
      <c r="G127" s="23">
        <f>'Sales Forecast-Figures'!G128</f>
        <v>0.39356048765239138</v>
      </c>
      <c r="H127" s="23">
        <f>'Sales Forecast-Figures'!H128</f>
        <v>0.4738792145238977</v>
      </c>
      <c r="I127" s="23">
        <f>'Sales Forecast-Figures'!I128</f>
        <v>0.48453608247422686</v>
      </c>
      <c r="J127" s="51"/>
      <c r="K127" s="23">
        <f>'Sales Forecast-Figures'!K128</f>
        <v>0.43659899970579569</v>
      </c>
      <c r="L127" s="23">
        <f>'Sales Forecast-Figures'!L128</f>
        <v>0.51362538806484992</v>
      </c>
      <c r="M127" s="40">
        <f>'Sales Forecast-Figures'!M128</f>
        <v>0.52778968424060591</v>
      </c>
      <c r="N127" s="46"/>
    </row>
    <row r="128" spans="1:14" ht="20.25" thickTop="1" thickBot="1">
      <c r="A128" s="46"/>
      <c r="B128" s="33">
        <f t="shared" si="28"/>
        <v>43922</v>
      </c>
      <c r="C128" s="23">
        <f>'Sales Forecast-Figures'!C129</f>
        <v>0.33311103701233746</v>
      </c>
      <c r="D128" s="23">
        <f>'Sales Forecast-Figures'!D129</f>
        <v>0.39975990396158456</v>
      </c>
      <c r="E128" s="23">
        <f>'Sales Forecast-Figures'!E129</f>
        <v>0.41656942823803972</v>
      </c>
      <c r="F128" s="51"/>
      <c r="G128" s="23">
        <f>'Sales Forecast-Figures'!G129</f>
        <v>0.39356048765239138</v>
      </c>
      <c r="H128" s="23">
        <f>'Sales Forecast-Figures'!H129</f>
        <v>0.47387921452389775</v>
      </c>
      <c r="I128" s="23">
        <f>'Sales Forecast-Figures'!I129</f>
        <v>0.48453608247422686</v>
      </c>
      <c r="J128" s="51"/>
      <c r="K128" s="23">
        <f>'Sales Forecast-Figures'!K129</f>
        <v>0.43659899970579569</v>
      </c>
      <c r="L128" s="23">
        <f>'Sales Forecast-Figures'!L129</f>
        <v>0.51362538806484992</v>
      </c>
      <c r="M128" s="40">
        <f>'Sales Forecast-Figures'!M129</f>
        <v>0.52778968424060591</v>
      </c>
      <c r="N128" s="46"/>
    </row>
    <row r="129" spans="1:14" ht="20.25" thickTop="1" thickBot="1">
      <c r="A129" s="46"/>
      <c r="B129" s="33">
        <f t="shared" si="28"/>
        <v>43952</v>
      </c>
      <c r="C129" s="23">
        <f>'Sales Forecast-Figures'!C130</f>
        <v>0.33311103701233746</v>
      </c>
      <c r="D129" s="23">
        <f>'Sales Forecast-Figures'!D130</f>
        <v>0.39975990396158462</v>
      </c>
      <c r="E129" s="23">
        <f>'Sales Forecast-Figures'!E130</f>
        <v>0.41656942823803966</v>
      </c>
      <c r="F129" s="51"/>
      <c r="G129" s="23">
        <f>'Sales Forecast-Figures'!G130</f>
        <v>0.39356048765239138</v>
      </c>
      <c r="H129" s="23">
        <f>'Sales Forecast-Figures'!H130</f>
        <v>0.47387921452389764</v>
      </c>
      <c r="I129" s="23">
        <f>'Sales Forecast-Figures'!I130</f>
        <v>0.48453608247422691</v>
      </c>
      <c r="J129" s="51"/>
      <c r="K129" s="23">
        <f>'Sales Forecast-Figures'!K130</f>
        <v>0.43659899970579569</v>
      </c>
      <c r="L129" s="23">
        <f>'Sales Forecast-Figures'!L130</f>
        <v>0.51362538806484992</v>
      </c>
      <c r="M129" s="40">
        <f>'Sales Forecast-Figures'!M130</f>
        <v>0.52778968424060591</v>
      </c>
      <c r="N129" s="46"/>
    </row>
    <row r="130" spans="1:14" ht="20.25" thickTop="1" thickBot="1">
      <c r="A130" s="46"/>
      <c r="B130" s="33">
        <f t="shared" si="28"/>
        <v>43983</v>
      </c>
      <c r="C130" s="23">
        <f>'Sales Forecast-Figures'!C131</f>
        <v>0.33311103701233746</v>
      </c>
      <c r="D130" s="23">
        <f>'Sales Forecast-Figures'!D131</f>
        <v>0.39975990396158456</v>
      </c>
      <c r="E130" s="23">
        <f>'Sales Forecast-Figures'!E131</f>
        <v>0.41656942823803966</v>
      </c>
      <c r="F130" s="51"/>
      <c r="G130" s="23">
        <f>'Sales Forecast-Figures'!G131</f>
        <v>0.39356048765239138</v>
      </c>
      <c r="H130" s="23">
        <f>'Sales Forecast-Figures'!H131</f>
        <v>0.4738792145238977</v>
      </c>
      <c r="I130" s="23">
        <f>'Sales Forecast-Figures'!I131</f>
        <v>0.48453608247422691</v>
      </c>
      <c r="J130" s="51"/>
      <c r="K130" s="23">
        <f>'Sales Forecast-Figures'!K131</f>
        <v>0.43659899970579569</v>
      </c>
      <c r="L130" s="23">
        <f>'Sales Forecast-Figures'!L131</f>
        <v>0.51362538806484992</v>
      </c>
      <c r="M130" s="40">
        <f>'Sales Forecast-Figures'!M131</f>
        <v>0.52778968424060591</v>
      </c>
      <c r="N130" s="46"/>
    </row>
    <row r="131" spans="1:14" ht="20.25" thickTop="1" thickBot="1">
      <c r="A131" s="46"/>
      <c r="B131" s="33">
        <f t="shared" si="28"/>
        <v>44013</v>
      </c>
      <c r="C131" s="23">
        <f>'Sales Forecast-Figures'!C132</f>
        <v>0.33311103701233746</v>
      </c>
      <c r="D131" s="23">
        <f>'Sales Forecast-Figures'!D132</f>
        <v>0.39975990396158462</v>
      </c>
      <c r="E131" s="23">
        <f>'Sales Forecast-Figures'!E132</f>
        <v>0.41656942823803972</v>
      </c>
      <c r="F131" s="51"/>
      <c r="G131" s="23">
        <f>'Sales Forecast-Figures'!G132</f>
        <v>0.39356048765239138</v>
      </c>
      <c r="H131" s="23">
        <f>'Sales Forecast-Figures'!H132</f>
        <v>0.4738792145238977</v>
      </c>
      <c r="I131" s="23">
        <f>'Sales Forecast-Figures'!I132</f>
        <v>0.48453608247422686</v>
      </c>
      <c r="J131" s="51"/>
      <c r="K131" s="23">
        <f>'Sales Forecast-Figures'!K132</f>
        <v>0.43659899970579574</v>
      </c>
      <c r="L131" s="23">
        <f>'Sales Forecast-Figures'!L132</f>
        <v>0.51362538806484992</v>
      </c>
      <c r="M131" s="40">
        <f>'Sales Forecast-Figures'!M132</f>
        <v>0.52778968424060591</v>
      </c>
      <c r="N131" s="46"/>
    </row>
    <row r="132" spans="1:14" ht="20.25" thickTop="1" thickBot="1">
      <c r="A132" s="46"/>
      <c r="B132" s="33">
        <f t="shared" si="28"/>
        <v>44044</v>
      </c>
      <c r="C132" s="23">
        <f>'Sales Forecast-Figures'!C133</f>
        <v>0.33311103701233746</v>
      </c>
      <c r="D132" s="23">
        <f>'Sales Forecast-Figures'!D133</f>
        <v>0.39975990396158456</v>
      </c>
      <c r="E132" s="23">
        <f>'Sales Forecast-Figures'!E133</f>
        <v>0.41656942823803972</v>
      </c>
      <c r="F132" s="51"/>
      <c r="G132" s="23">
        <f>'Sales Forecast-Figures'!G133</f>
        <v>0.39356048765239138</v>
      </c>
      <c r="H132" s="23">
        <f>'Sales Forecast-Figures'!H133</f>
        <v>0.4738792145238977</v>
      </c>
      <c r="I132" s="23">
        <f>'Sales Forecast-Figures'!I133</f>
        <v>0.48453608247422686</v>
      </c>
      <c r="J132" s="51"/>
      <c r="K132" s="23">
        <f>'Sales Forecast-Figures'!K133</f>
        <v>0.43659899970579574</v>
      </c>
      <c r="L132" s="23">
        <f>'Sales Forecast-Figures'!L133</f>
        <v>0.51362538806484992</v>
      </c>
      <c r="M132" s="40">
        <f>'Sales Forecast-Figures'!M133</f>
        <v>0.52778968424060591</v>
      </c>
      <c r="N132" s="46"/>
    </row>
    <row r="133" spans="1:14" ht="20.25" thickTop="1" thickBot="1">
      <c r="A133" s="46"/>
      <c r="B133" s="33">
        <f t="shared" si="28"/>
        <v>44075</v>
      </c>
      <c r="C133" s="23">
        <f>'Sales Forecast-Figures'!C134</f>
        <v>0.33311103701233746</v>
      </c>
      <c r="D133" s="23">
        <f>'Sales Forecast-Figures'!D134</f>
        <v>0.39975990396158456</v>
      </c>
      <c r="E133" s="23">
        <f>'Sales Forecast-Figures'!E134</f>
        <v>0.41656942823803972</v>
      </c>
      <c r="F133" s="51"/>
      <c r="G133" s="23">
        <f>'Sales Forecast-Figures'!G134</f>
        <v>0.39356048765239138</v>
      </c>
      <c r="H133" s="23">
        <f>'Sales Forecast-Figures'!H134</f>
        <v>0.47387921452389775</v>
      </c>
      <c r="I133" s="23">
        <f>'Sales Forecast-Figures'!I134</f>
        <v>0.48453608247422686</v>
      </c>
      <c r="J133" s="51"/>
      <c r="K133" s="23">
        <f>'Sales Forecast-Figures'!K134</f>
        <v>0.43659899970579574</v>
      </c>
      <c r="L133" s="23">
        <f>'Sales Forecast-Figures'!L134</f>
        <v>0.51362538806484992</v>
      </c>
      <c r="M133" s="40">
        <f>'Sales Forecast-Figures'!M134</f>
        <v>0.52778968424060602</v>
      </c>
      <c r="N133" s="46"/>
    </row>
    <row r="134" spans="1:14" ht="20.25" thickTop="1" thickBot="1">
      <c r="A134" s="46"/>
      <c r="B134" s="33">
        <f t="shared" si="28"/>
        <v>44105</v>
      </c>
      <c r="C134" s="23">
        <f>'Sales Forecast-Figures'!C135</f>
        <v>0.33311103701233746</v>
      </c>
      <c r="D134" s="23">
        <f>'Sales Forecast-Figures'!D135</f>
        <v>0.39975990396158462</v>
      </c>
      <c r="E134" s="23">
        <f>'Sales Forecast-Figures'!E135</f>
        <v>0.41656942823803966</v>
      </c>
      <c r="F134" s="51"/>
      <c r="G134" s="23">
        <f>'Sales Forecast-Figures'!G135</f>
        <v>0.39356048765239138</v>
      </c>
      <c r="H134" s="23">
        <f>'Sales Forecast-Figures'!H135</f>
        <v>0.47387921452389764</v>
      </c>
      <c r="I134" s="23">
        <f>'Sales Forecast-Figures'!I135</f>
        <v>0.48453608247422691</v>
      </c>
      <c r="J134" s="51"/>
      <c r="K134" s="23">
        <f>'Sales Forecast-Figures'!K135</f>
        <v>0.43659899970579574</v>
      </c>
      <c r="L134" s="23">
        <f>'Sales Forecast-Figures'!L135</f>
        <v>0.51362538806484992</v>
      </c>
      <c r="M134" s="40">
        <f>'Sales Forecast-Figures'!M135</f>
        <v>0.52778968424060591</v>
      </c>
      <c r="N134" s="46"/>
    </row>
    <row r="135" spans="1:14" ht="20.25" thickTop="1" thickBot="1">
      <c r="A135" s="46"/>
      <c r="B135" s="33">
        <f t="shared" si="28"/>
        <v>44136</v>
      </c>
      <c r="C135" s="23">
        <f>'Sales Forecast-Figures'!C136</f>
        <v>0.33311103701233746</v>
      </c>
      <c r="D135" s="23">
        <f>'Sales Forecast-Figures'!D136</f>
        <v>0.39975990396158462</v>
      </c>
      <c r="E135" s="23">
        <f>'Sales Forecast-Figures'!E136</f>
        <v>0.41656942823803966</v>
      </c>
      <c r="F135" s="51"/>
      <c r="G135" s="23">
        <f>'Sales Forecast-Figures'!G136</f>
        <v>0.39356048765239138</v>
      </c>
      <c r="H135" s="23">
        <f>'Sales Forecast-Figures'!H136</f>
        <v>0.4738792145238977</v>
      </c>
      <c r="I135" s="23">
        <f>'Sales Forecast-Figures'!I136</f>
        <v>0.48453608247422691</v>
      </c>
      <c r="J135" s="51"/>
      <c r="K135" s="23">
        <f>'Sales Forecast-Figures'!K136</f>
        <v>0.43659899970579574</v>
      </c>
      <c r="L135" s="23">
        <f>'Sales Forecast-Figures'!L136</f>
        <v>0.51362538806484992</v>
      </c>
      <c r="M135" s="40">
        <f>'Sales Forecast-Figures'!M136</f>
        <v>0.52778968424060579</v>
      </c>
      <c r="N135" s="46"/>
    </row>
    <row r="136" spans="1:14" ht="20.25" thickTop="1" thickBot="1">
      <c r="A136" s="46"/>
      <c r="B136" s="33">
        <f t="shared" si="28"/>
        <v>44166</v>
      </c>
      <c r="C136" s="23">
        <f>'Sales Forecast-Figures'!C137</f>
        <v>0.33311103701233746</v>
      </c>
      <c r="D136" s="23">
        <f>'Sales Forecast-Figures'!D137</f>
        <v>0.39975990396158467</v>
      </c>
      <c r="E136" s="23">
        <f>'Sales Forecast-Figures'!E137</f>
        <v>0.41656942823803972</v>
      </c>
      <c r="F136" s="51"/>
      <c r="G136" s="23">
        <f>'Sales Forecast-Figures'!G137</f>
        <v>0.39356048765239138</v>
      </c>
      <c r="H136" s="23">
        <f>'Sales Forecast-Figures'!H137</f>
        <v>0.4738792145238977</v>
      </c>
      <c r="I136" s="23">
        <f>'Sales Forecast-Figures'!I137</f>
        <v>0.48453608247422686</v>
      </c>
      <c r="J136" s="51"/>
      <c r="K136" s="23">
        <f>'Sales Forecast-Figures'!K137</f>
        <v>0.43659899970579574</v>
      </c>
      <c r="L136" s="23">
        <f>'Sales Forecast-Figures'!L137</f>
        <v>0.51362538806484992</v>
      </c>
      <c r="M136" s="40">
        <f>'Sales Forecast-Figures'!M137</f>
        <v>0.52778968424060602</v>
      </c>
      <c r="N136" s="46"/>
    </row>
    <row r="137" spans="1:14" ht="27" thickTop="1" thickBot="1">
      <c r="A137" s="46"/>
      <c r="B137" s="159" t="s">
        <v>19</v>
      </c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1"/>
      <c r="N137" s="46"/>
    </row>
    <row r="138" spans="1:14" ht="28.5" customHeight="1" thickTop="1" thickBot="1">
      <c r="A138" s="46"/>
      <c r="B138" s="36" t="s">
        <v>25</v>
      </c>
      <c r="C138" s="24" t="str">
        <f>'Sales Forecast-Figures'!C140</f>
        <v>Product 1</v>
      </c>
      <c r="D138" s="24" t="str">
        <f>'Sales Forecast-Figures'!D140</f>
        <v>Product 2</v>
      </c>
      <c r="E138" s="24" t="str">
        <f>'Sales Forecast-Figures'!E140</f>
        <v>Product 3</v>
      </c>
      <c r="F138" s="149"/>
      <c r="G138" s="136" t="s">
        <v>26</v>
      </c>
      <c r="H138" s="136"/>
      <c r="I138" s="136"/>
      <c r="J138" s="136"/>
      <c r="K138" s="24" t="str">
        <f>'Sales Forecast-Figures'!K140</f>
        <v>Product 1</v>
      </c>
      <c r="L138" s="24" t="str">
        <f>'Sales Forecast-Figures'!L140</f>
        <v>Product 2</v>
      </c>
      <c r="M138" s="28" t="str">
        <f>'Sales Forecast-Figures'!M140</f>
        <v>Product 3</v>
      </c>
      <c r="N138" s="46"/>
    </row>
    <row r="139" spans="1:14" ht="20.25" thickTop="1" thickBot="1">
      <c r="A139" s="46"/>
      <c r="B139" s="29" t="s">
        <v>20</v>
      </c>
      <c r="C139" s="21">
        <f>'Sales Forecast-Figures'!C141</f>
        <v>0.18320610687022901</v>
      </c>
      <c r="D139" s="21">
        <f>'Sales Forecast-Figures'!D141</f>
        <v>9.1954022988505746E-2</v>
      </c>
      <c r="E139" s="21">
        <f>'Sales Forecast-Figures'!E141</f>
        <v>0.19047619047619047</v>
      </c>
      <c r="F139" s="150"/>
      <c r="G139" s="136" t="s">
        <v>20</v>
      </c>
      <c r="H139" s="136"/>
      <c r="I139" s="136"/>
      <c r="J139" s="136"/>
      <c r="K139" s="19">
        <f>'Sales Forecast-Figures'!K141</f>
        <v>2</v>
      </c>
      <c r="L139" s="19">
        <f>'Sales Forecast-Figures'!L141</f>
        <v>2</v>
      </c>
      <c r="M139" s="35">
        <f>'Sales Forecast-Figures'!M141</f>
        <v>5.0000000000000071</v>
      </c>
      <c r="N139" s="46"/>
    </row>
    <row r="140" spans="1:14" ht="20.25" thickTop="1" thickBot="1">
      <c r="A140" s="46"/>
      <c r="B140" s="29" t="s">
        <v>21</v>
      </c>
      <c r="C140" s="21">
        <f>'Sales Forecast-Figures'!C142</f>
        <v>0.15483870967741936</v>
      </c>
      <c r="D140" s="21">
        <f>'Sales Forecast-Figures'!D142</f>
        <v>8.4210526315789472E-2</v>
      </c>
      <c r="E140" s="21">
        <f>'Sales Forecast-Figures'!E142</f>
        <v>0.16</v>
      </c>
      <c r="F140" s="150"/>
      <c r="G140" s="136" t="s">
        <v>21</v>
      </c>
      <c r="H140" s="136"/>
      <c r="I140" s="136"/>
      <c r="J140" s="136"/>
      <c r="K140" s="19">
        <f>'Sales Forecast-Figures'!K142</f>
        <v>1.9999999999999964</v>
      </c>
      <c r="L140" s="19">
        <f>'Sales Forecast-Figures'!L142</f>
        <v>2</v>
      </c>
      <c r="M140" s="35">
        <f>'Sales Forecast-Figures'!M142</f>
        <v>5</v>
      </c>
      <c r="N140" s="46"/>
    </row>
    <row r="141" spans="1:14" ht="9.9499999999999993" customHeight="1" thickTop="1" thickBot="1">
      <c r="A141" s="46"/>
      <c r="B141" s="144"/>
      <c r="C141" s="145"/>
      <c r="D141" s="145"/>
      <c r="E141" s="146"/>
      <c r="F141" s="150"/>
      <c r="G141" s="147"/>
      <c r="H141" s="145"/>
      <c r="I141" s="145"/>
      <c r="J141" s="145"/>
      <c r="K141" s="145"/>
      <c r="L141" s="145"/>
      <c r="M141" s="148"/>
      <c r="N141" s="46"/>
    </row>
    <row r="142" spans="1:14" ht="21" customHeight="1" thickTop="1" thickBot="1">
      <c r="A142" s="46"/>
      <c r="B142" s="36" t="s">
        <v>22</v>
      </c>
      <c r="C142" s="24" t="str">
        <f>'Sales Forecast-Figures'!C144</f>
        <v>Product 1</v>
      </c>
      <c r="D142" s="24" t="str">
        <f>'Sales Forecast-Figures'!D144</f>
        <v>Product 2</v>
      </c>
      <c r="E142" s="24" t="str">
        <f>'Sales Forecast-Figures'!E144</f>
        <v>Product 3</v>
      </c>
      <c r="F142" s="150"/>
      <c r="G142" s="136" t="s">
        <v>27</v>
      </c>
      <c r="H142" s="136"/>
      <c r="I142" s="136"/>
      <c r="J142" s="136"/>
      <c r="K142" s="24" t="str">
        <f>'Sales Forecast-Figures'!K144</f>
        <v>Product 1</v>
      </c>
      <c r="L142" s="24" t="str">
        <f>'Sales Forecast-Figures'!L144</f>
        <v>Product 2</v>
      </c>
      <c r="M142" s="28" t="str">
        <f>'Sales Forecast-Figures'!M144</f>
        <v>Product 3</v>
      </c>
      <c r="N142" s="46"/>
    </row>
    <row r="143" spans="1:14" ht="20.25" thickTop="1" thickBot="1">
      <c r="A143" s="46"/>
      <c r="B143" s="29" t="s">
        <v>20</v>
      </c>
      <c r="C143" s="21">
        <f>'Sales Forecast-Figures'!C145</f>
        <v>-2.2111830103536886E-3</v>
      </c>
      <c r="D143" s="21">
        <f>'Sales Forecast-Figures'!D145</f>
        <v>-5.9685546978730224E-4</v>
      </c>
      <c r="E143" s="21">
        <f>'Sales Forecast-Figures'!E145</f>
        <v>-2.3778946013011271E-3</v>
      </c>
      <c r="F143" s="150"/>
      <c r="G143" s="136" t="s">
        <v>20</v>
      </c>
      <c r="H143" s="136"/>
      <c r="I143" s="136"/>
      <c r="J143" s="136"/>
      <c r="K143" s="17">
        <f>'Sales Forecast-Figures'!K145</f>
        <v>154464</v>
      </c>
      <c r="L143" s="17">
        <f>'Sales Forecast-Figures'!L145</f>
        <v>140371.20000000007</v>
      </c>
      <c r="M143" s="32">
        <f>'Sales Forecast-Figures'!M145</f>
        <v>262771.19999999995</v>
      </c>
      <c r="N143" s="46"/>
    </row>
    <row r="144" spans="1:14" ht="20.25" thickTop="1" thickBot="1">
      <c r="A144" s="46"/>
      <c r="B144" s="29" t="s">
        <v>21</v>
      </c>
      <c r="C144" s="21">
        <f>'Sales Forecast-Figures'!C146</f>
        <v>-1.6122435674684292E-3</v>
      </c>
      <c r="D144" s="21">
        <f>'Sales Forecast-Figures'!D146</f>
        <v>-5.0371064120521836E-4</v>
      </c>
      <c r="E144" s="21">
        <f>'Sales Forecast-Figures'!E146</f>
        <v>-1.7149911981259106E-3</v>
      </c>
      <c r="F144" s="150"/>
      <c r="G144" s="136" t="s">
        <v>21</v>
      </c>
      <c r="H144" s="136"/>
      <c r="I144" s="136"/>
      <c r="J144" s="136"/>
      <c r="K144" s="17">
        <f>'Sales Forecast-Figures'!K146</f>
        <v>168863.99999999988</v>
      </c>
      <c r="L144" s="17">
        <f>'Sales Forecast-Figures'!L146</f>
        <v>151891.19999999995</v>
      </c>
      <c r="M144" s="32">
        <f>'Sales Forecast-Figures'!M146</f>
        <v>291571.19999999995</v>
      </c>
      <c r="N144" s="46"/>
    </row>
    <row r="145" spans="1:14" ht="9.9499999999999993" customHeight="1" thickTop="1" thickBot="1">
      <c r="A145" s="46"/>
      <c r="B145" s="144"/>
      <c r="C145" s="145"/>
      <c r="D145" s="145"/>
      <c r="E145" s="146"/>
      <c r="F145" s="150"/>
      <c r="G145" s="147"/>
      <c r="H145" s="145"/>
      <c r="I145" s="145"/>
      <c r="J145" s="145"/>
      <c r="K145" s="145"/>
      <c r="L145" s="145"/>
      <c r="M145" s="148"/>
      <c r="N145" s="46"/>
    </row>
    <row r="146" spans="1:14" ht="21" customHeight="1" thickTop="1" thickBot="1">
      <c r="A146" s="46"/>
      <c r="B146" s="36" t="s">
        <v>4</v>
      </c>
      <c r="C146" s="24" t="str">
        <f>'Sales Forecast-Figures'!C148</f>
        <v>Product 1</v>
      </c>
      <c r="D146" s="24" t="str">
        <f>'Sales Forecast-Figures'!D148</f>
        <v>Product 2</v>
      </c>
      <c r="E146" s="24" t="str">
        <f>'Sales Forecast-Figures'!E148</f>
        <v>Product 3</v>
      </c>
      <c r="F146" s="150"/>
      <c r="G146" s="136" t="s">
        <v>28</v>
      </c>
      <c r="H146" s="136"/>
      <c r="I146" s="136"/>
      <c r="J146" s="136"/>
      <c r="K146" s="24" t="str">
        <f>'Sales Forecast-Figures'!K148</f>
        <v>Product 1</v>
      </c>
      <c r="L146" s="24" t="str">
        <f>'Sales Forecast-Figures'!L148</f>
        <v>Product 2</v>
      </c>
      <c r="M146" s="28" t="str">
        <f>'Sales Forecast-Figures'!M148</f>
        <v>Product 3</v>
      </c>
      <c r="N146" s="46"/>
    </row>
    <row r="147" spans="1:14" ht="20.25" thickTop="1" thickBot="1">
      <c r="A147" s="46"/>
      <c r="B147" s="29" t="s">
        <v>20</v>
      </c>
      <c r="C147" s="25">
        <f>'Sales Forecast-Figures'!C149</f>
        <v>-0.59999999999999787</v>
      </c>
      <c r="D147" s="25">
        <f>'Sales Forecast-Figures'!D149</f>
        <v>-0.80000000000000249</v>
      </c>
      <c r="E147" s="25">
        <f>'Sales Forecast-Figures'!E149</f>
        <v>-1.5</v>
      </c>
      <c r="F147" s="150"/>
      <c r="G147" s="136" t="s">
        <v>20</v>
      </c>
      <c r="H147" s="136"/>
      <c r="I147" s="136"/>
      <c r="J147" s="136"/>
      <c r="K147" s="19">
        <f>'Sales Forecast-Figures'!K149</f>
        <v>2.600000000000005</v>
      </c>
      <c r="L147" s="19">
        <f>'Sales Forecast-Figures'!L149</f>
        <v>2.8000000000000007</v>
      </c>
      <c r="M147" s="35">
        <f>'Sales Forecast-Figures'!M149</f>
        <v>6.5000000000000036</v>
      </c>
      <c r="N147" s="46"/>
    </row>
    <row r="148" spans="1:14" ht="20.25" thickTop="1" thickBot="1">
      <c r="A148" s="46"/>
      <c r="B148" s="29" t="s">
        <v>21</v>
      </c>
      <c r="C148" s="25">
        <f>'Sales Forecast-Figures'!C150</f>
        <v>-0.25</v>
      </c>
      <c r="D148" s="25">
        <f>'Sales Forecast-Figures'!D150</f>
        <v>-0.10000000000000142</v>
      </c>
      <c r="E148" s="25">
        <f>'Sales Forecast-Figures'!E150</f>
        <v>-0.44999999999999574</v>
      </c>
      <c r="F148" s="150"/>
      <c r="G148" s="136" t="s">
        <v>21</v>
      </c>
      <c r="H148" s="136"/>
      <c r="I148" s="136"/>
      <c r="J148" s="136"/>
      <c r="K148" s="19">
        <f>'Sales Forecast-Figures'!K150</f>
        <v>2.25</v>
      </c>
      <c r="L148" s="19">
        <f>'Sales Forecast-Figures'!L150</f>
        <v>2.0999999999999979</v>
      </c>
      <c r="M148" s="35">
        <f>'Sales Forecast-Figures'!M150</f>
        <v>5.4499999999999957</v>
      </c>
      <c r="N148" s="46"/>
    </row>
    <row r="149" spans="1:14" ht="9.9499999999999993" customHeight="1" thickTop="1" thickBot="1">
      <c r="A149" s="46"/>
      <c r="B149" s="144"/>
      <c r="C149" s="145"/>
      <c r="D149" s="145"/>
      <c r="E149" s="146"/>
      <c r="F149" s="150"/>
      <c r="G149" s="147"/>
      <c r="H149" s="145"/>
      <c r="I149" s="145"/>
      <c r="J149" s="145"/>
      <c r="K149" s="145"/>
      <c r="L149" s="145"/>
      <c r="M149" s="148"/>
      <c r="N149" s="46"/>
    </row>
    <row r="150" spans="1:14" ht="20.45" customHeight="1" thickTop="1" thickBot="1">
      <c r="A150" s="46"/>
      <c r="B150" s="36" t="s">
        <v>23</v>
      </c>
      <c r="C150" s="24" t="str">
        <f>'Sales Forecast-Figures'!C152</f>
        <v>Product 1</v>
      </c>
      <c r="D150" s="24" t="str">
        <f>'Sales Forecast-Figures'!D152</f>
        <v>Product 2</v>
      </c>
      <c r="E150" s="24" t="str">
        <f>'Sales Forecast-Figures'!E152</f>
        <v>Product 3</v>
      </c>
      <c r="F150" s="150"/>
      <c r="G150" s="136" t="s">
        <v>24</v>
      </c>
      <c r="H150" s="136"/>
      <c r="I150" s="136"/>
      <c r="J150" s="136"/>
      <c r="K150" s="24" t="str">
        <f>'Sales Forecast-Figures'!K152</f>
        <v>Product 1</v>
      </c>
      <c r="L150" s="24" t="str">
        <f>'Sales Forecast-Figures'!L152</f>
        <v>Product 2</v>
      </c>
      <c r="M150" s="28" t="str">
        <f>'Sales Forecast-Figures'!M152</f>
        <v>Product 3</v>
      </c>
      <c r="N150" s="46"/>
    </row>
    <row r="151" spans="1:14" ht="20.25" thickTop="1" thickBot="1">
      <c r="A151" s="46"/>
      <c r="B151" s="29" t="s">
        <v>20</v>
      </c>
      <c r="C151" s="17">
        <f>'Sales Forecast-Figures'!C153</f>
        <v>96414</v>
      </c>
      <c r="D151" s="17">
        <f>'Sales Forecast-Figures'!D153</f>
        <v>124531.19999999995</v>
      </c>
      <c r="E151" s="17">
        <f>'Sales Forecast-Figures'!E153</f>
        <v>188971.20000000013</v>
      </c>
      <c r="F151" s="150"/>
      <c r="G151" s="136" t="s">
        <v>20</v>
      </c>
      <c r="H151" s="136"/>
      <c r="I151" s="136"/>
      <c r="J151" s="136"/>
      <c r="K151" s="21">
        <f>'Sales Forecast-Figures'!K153</f>
        <v>6.0449450640053914E-2</v>
      </c>
      <c r="L151" s="21">
        <f>'Sales Forecast-Figures'!L153</f>
        <v>7.4119310562312857E-2</v>
      </c>
      <c r="M151" s="38">
        <f>'Sales Forecast-Figures'!M153</f>
        <v>6.7966654236187196E-2</v>
      </c>
      <c r="N151" s="46"/>
    </row>
    <row r="152" spans="1:14" ht="20.25" thickTop="1" thickBot="1">
      <c r="A152" s="46"/>
      <c r="B152" s="41" t="s">
        <v>21</v>
      </c>
      <c r="C152" s="42">
        <f>'Sales Forecast-Figures'!C154</f>
        <v>105736.49999999994</v>
      </c>
      <c r="D152" s="42">
        <f>'Sales Forecast-Figures'!D154</f>
        <v>114703.20000000007</v>
      </c>
      <c r="E152" s="42">
        <f>'Sales Forecast-Figures'!E154</f>
        <v>204487.20000000007</v>
      </c>
      <c r="F152" s="151"/>
      <c r="G152" s="156" t="s">
        <v>21</v>
      </c>
      <c r="H152" s="156"/>
      <c r="I152" s="156"/>
      <c r="J152" s="156"/>
      <c r="K152" s="43">
        <f>'Sales Forecast-Figures'!K154</f>
        <v>4.3038512053404254E-2</v>
      </c>
      <c r="L152" s="43">
        <f>'Sales Forecast-Figures'!L154</f>
        <v>3.974617354095239E-2</v>
      </c>
      <c r="M152" s="44">
        <f>'Sales Forecast-Figures'!M154</f>
        <v>4.3253601766379046E-2</v>
      </c>
      <c r="N152" s="46"/>
    </row>
    <row r="153" spans="1:14" ht="9.9499999999999993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</sheetData>
  <mergeCells count="66">
    <mergeCell ref="B90:B91"/>
    <mergeCell ref="C90:E90"/>
    <mergeCell ref="G90:I90"/>
    <mergeCell ref="K90:M90"/>
    <mergeCell ref="G150:J150"/>
    <mergeCell ref="B106:B107"/>
    <mergeCell ref="C106:E106"/>
    <mergeCell ref="G106:I106"/>
    <mergeCell ref="K106:M106"/>
    <mergeCell ref="B122:B123"/>
    <mergeCell ref="C122:E122"/>
    <mergeCell ref="G122:I122"/>
    <mergeCell ref="K122:M122"/>
    <mergeCell ref="B137:M137"/>
    <mergeCell ref="G151:J151"/>
    <mergeCell ref="G152:J152"/>
    <mergeCell ref="G138:J138"/>
    <mergeCell ref="G139:J139"/>
    <mergeCell ref="G140:J140"/>
    <mergeCell ref="G142:J142"/>
    <mergeCell ref="G143:J143"/>
    <mergeCell ref="G144:J144"/>
    <mergeCell ref="G146:J146"/>
    <mergeCell ref="G147:J147"/>
    <mergeCell ref="G148:J148"/>
    <mergeCell ref="B74:B75"/>
    <mergeCell ref="C74:E74"/>
    <mergeCell ref="G74:I74"/>
    <mergeCell ref="K74:M74"/>
    <mergeCell ref="B58:B59"/>
    <mergeCell ref="C58:E58"/>
    <mergeCell ref="G58:I58"/>
    <mergeCell ref="K58:M58"/>
    <mergeCell ref="B5:M5"/>
    <mergeCell ref="B6:M6"/>
    <mergeCell ref="B2:L2"/>
    <mergeCell ref="M2:M3"/>
    <mergeCell ref="B3:L3"/>
    <mergeCell ref="B89:M89"/>
    <mergeCell ref="B105:M105"/>
    <mergeCell ref="B121:M121"/>
    <mergeCell ref="D8:M8"/>
    <mergeCell ref="B141:E141"/>
    <mergeCell ref="G141:M141"/>
    <mergeCell ref="F138:F152"/>
    <mergeCell ref="B145:E145"/>
    <mergeCell ref="B149:E149"/>
    <mergeCell ref="G149:M149"/>
    <mergeCell ref="G145:M145"/>
    <mergeCell ref="K10:M10"/>
    <mergeCell ref="B26:B27"/>
    <mergeCell ref="C26:E26"/>
    <mergeCell ref="G26:I26"/>
    <mergeCell ref="B10:B11"/>
    <mergeCell ref="B9:M9"/>
    <mergeCell ref="B25:M25"/>
    <mergeCell ref="B41:M41"/>
    <mergeCell ref="B57:M57"/>
    <mergeCell ref="B73:M73"/>
    <mergeCell ref="C10:E10"/>
    <mergeCell ref="G10:I10"/>
    <mergeCell ref="K26:M26"/>
    <mergeCell ref="B42:B43"/>
    <mergeCell ref="C42:E42"/>
    <mergeCell ref="G42:I42"/>
    <mergeCell ref="K42:M42"/>
  </mergeCells>
  <hyperlinks>
    <hyperlink ref="B2" r:id="rId1"/>
  </hyperlinks>
  <printOptions horizontalCentered="1" verticalCentered="1"/>
  <pageMargins left="0" right="0" top="0" bottom="0" header="0" footer="0"/>
  <pageSetup paperSize="9" scale="97" orientation="landscape" horizontalDpi="300" r:id="rId2"/>
  <headerFooter>
    <oddFooter>&amp;LSales Forecast&amp;CPage &amp;P of &amp;N&amp;RBy: ExcelDataPro</oddFooter>
  </headerFooter>
  <rowBreaks count="8" manualBreakCount="8">
    <brk id="24" max="16383" man="1"/>
    <brk id="40" max="16383" man="1"/>
    <brk id="56" max="16383" man="1"/>
    <brk id="72" max="16383" man="1"/>
    <brk id="88" max="16383" man="1"/>
    <brk id="104" max="16383" man="1"/>
    <brk id="120" max="16383" man="1"/>
    <brk id="136" max="1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1"/>
  <sheetViews>
    <sheetView tabSelected="1" topLeftCell="A3" zoomScale="115" zoomScaleNormal="115" workbookViewId="0">
      <selection activeCell="A125" sqref="A125:M181"/>
    </sheetView>
  </sheetViews>
  <sheetFormatPr defaultRowHeight="15"/>
  <cols>
    <col min="1" max="1" width="1.5703125" customWidth="1"/>
    <col min="2" max="2" width="27.140625" customWidth="1"/>
    <col min="3" max="5" width="12.5703125" customWidth="1"/>
    <col min="6" max="6" width="1.5703125" customWidth="1"/>
    <col min="7" max="9" width="12.5703125" customWidth="1"/>
    <col min="10" max="10" width="1.5703125" customWidth="1"/>
    <col min="11" max="11" width="12.5703125" customWidth="1"/>
    <col min="12" max="12" width="14.7109375" customWidth="1"/>
    <col min="13" max="13" width="1.5703125" customWidth="1"/>
  </cols>
  <sheetData>
    <row r="1" spans="1:13" s="1" customFormat="1" ht="9.9499999999999993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1" customFormat="1" ht="43.5" thickTop="1" thickBot="1">
      <c r="A2" s="46"/>
      <c r="B2" s="99" t="s">
        <v>8</v>
      </c>
      <c r="C2" s="99"/>
      <c r="D2" s="99"/>
      <c r="E2" s="99"/>
      <c r="F2" s="99"/>
      <c r="G2" s="99"/>
      <c r="H2" s="99"/>
      <c r="I2" s="99"/>
      <c r="J2" s="99"/>
      <c r="K2" s="99"/>
      <c r="L2" s="167"/>
      <c r="M2" s="46"/>
    </row>
    <row r="3" spans="1:13" s="1" customFormat="1" ht="32.25" thickTop="1" thickBot="1">
      <c r="A3" s="46"/>
      <c r="B3" s="165" t="s">
        <v>38</v>
      </c>
      <c r="C3" s="165"/>
      <c r="D3" s="165"/>
      <c r="E3" s="165"/>
      <c r="F3" s="165"/>
      <c r="G3" s="165"/>
      <c r="H3" s="165"/>
      <c r="I3" s="165"/>
      <c r="J3" s="165"/>
      <c r="K3" s="165"/>
      <c r="L3" s="167"/>
      <c r="M3" s="46"/>
    </row>
    <row r="4" spans="1:13" s="1" customFormat="1" ht="9.9499999999999993" customHeight="1" thickTop="1" thickBot="1">
      <c r="A4" s="46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1"/>
      <c r="M4" s="46"/>
    </row>
    <row r="5" spans="1:13" s="1" customFormat="1" ht="24" thickTop="1" thickBot="1">
      <c r="A5" s="46"/>
      <c r="B5" s="166" t="str">
        <f>'Sales Forecast-Figures'!B5</f>
        <v>ABC Company Limited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46"/>
    </row>
    <row r="6" spans="1:13" s="1" customFormat="1" ht="24" thickTop="1" thickBot="1">
      <c r="A6" s="46"/>
      <c r="B6" s="166" t="str">
        <f>'Sales Forecast-Figures'!B6 &amp; ", " &amp; 'Sales Forecast-Figures'!B7</f>
        <v>30033, Burj Khalifa, UAE, info@abccompanylimited.com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46"/>
    </row>
    <row r="7" spans="1:13" s="1" customFormat="1" ht="9.9499999999999993" customHeight="1" thickTop="1" thickBot="1">
      <c r="A7" s="46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1"/>
      <c r="M7" s="46"/>
    </row>
    <row r="8" spans="1:13" ht="15" customHeight="1" thickTop="1" thickBot="1">
      <c r="A8" s="75"/>
      <c r="B8" s="168" t="s">
        <v>31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75"/>
    </row>
    <row r="9" spans="1:13" ht="15" customHeight="1" thickTop="1" thickBot="1">
      <c r="A9" s="75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75"/>
    </row>
    <row r="10" spans="1:13" ht="15.75" thickTop="1">
      <c r="A10" s="75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8"/>
      <c r="M10" s="75"/>
    </row>
    <row r="11" spans="1:13">
      <c r="A11" s="75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75"/>
    </row>
    <row r="12" spans="1:13">
      <c r="A12" s="75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1"/>
      <c r="M12" s="75"/>
    </row>
    <row r="13" spans="1:13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75"/>
    </row>
    <row r="14" spans="1:13">
      <c r="A14" s="75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75"/>
    </row>
    <row r="15" spans="1:13">
      <c r="A15" s="75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1"/>
      <c r="M15" s="75"/>
    </row>
    <row r="16" spans="1:13">
      <c r="A16" s="75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75"/>
    </row>
    <row r="17" spans="1:13">
      <c r="A17" s="75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75"/>
    </row>
    <row r="18" spans="1:13">
      <c r="A18" s="75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75"/>
    </row>
    <row r="19" spans="1:13">
      <c r="A19" s="75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75"/>
    </row>
    <row r="20" spans="1:13">
      <c r="A20" s="75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75"/>
    </row>
    <row r="21" spans="1:13">
      <c r="A21" s="75"/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75"/>
    </row>
    <row r="22" spans="1:13">
      <c r="A22" s="75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75"/>
    </row>
    <row r="23" spans="1:13">
      <c r="A23" s="75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75"/>
    </row>
    <row r="24" spans="1:13">
      <c r="A24" s="75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75"/>
    </row>
    <row r="25" spans="1:13">
      <c r="A25" s="75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75"/>
    </row>
    <row r="26" spans="1:13">
      <c r="A26" s="75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75"/>
    </row>
    <row r="27" spans="1:13">
      <c r="A27" s="75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75"/>
    </row>
    <row r="28" spans="1:13" ht="15.75" thickBot="1">
      <c r="A28" s="75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75"/>
    </row>
    <row r="29" spans="1:13" ht="15.75" thickTop="1">
      <c r="A29" s="75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5"/>
    </row>
    <row r="30" spans="1:13">
      <c r="A30" s="75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75"/>
    </row>
    <row r="31" spans="1:13">
      <c r="A31" s="75"/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75"/>
    </row>
    <row r="32" spans="1:13">
      <c r="A32" s="75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75"/>
    </row>
    <row r="33" spans="1:13">
      <c r="A33" s="75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75"/>
    </row>
    <row r="34" spans="1:13">
      <c r="A34" s="75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75"/>
    </row>
    <row r="35" spans="1:13">
      <c r="A35" s="75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75"/>
    </row>
    <row r="36" spans="1:13">
      <c r="A36" s="75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75"/>
    </row>
    <row r="37" spans="1:13">
      <c r="A37" s="75"/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1"/>
      <c r="M37" s="75"/>
    </row>
    <row r="38" spans="1:13">
      <c r="A38" s="75"/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75"/>
    </row>
    <row r="39" spans="1:13">
      <c r="A39" s="75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75"/>
    </row>
    <row r="40" spans="1:13">
      <c r="A40" s="75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75"/>
    </row>
    <row r="41" spans="1:13">
      <c r="A41" s="75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75"/>
    </row>
    <row r="42" spans="1:13">
      <c r="A42" s="75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75"/>
    </row>
    <row r="43" spans="1:13">
      <c r="A43" s="75"/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75"/>
    </row>
    <row r="44" spans="1:13">
      <c r="A44" s="75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75"/>
    </row>
    <row r="45" spans="1:13">
      <c r="A45" s="75"/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75"/>
    </row>
    <row r="46" spans="1:13">
      <c r="A46" s="75"/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75"/>
    </row>
    <row r="47" spans="1:13" ht="15.75" thickBot="1">
      <c r="A47" s="75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75"/>
    </row>
    <row r="48" spans="1:13" ht="15.75" thickTop="1">
      <c r="A48" s="75"/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8"/>
      <c r="M48" s="75"/>
    </row>
    <row r="49" spans="1:13">
      <c r="A49" s="75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75"/>
    </row>
    <row r="50" spans="1:13">
      <c r="A50" s="75"/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75"/>
    </row>
    <row r="51" spans="1:13">
      <c r="A51" s="75"/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75"/>
    </row>
    <row r="52" spans="1:13">
      <c r="A52" s="75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1"/>
      <c r="M52" s="75"/>
    </row>
    <row r="53" spans="1:13">
      <c r="A53" s="75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1"/>
      <c r="M53" s="75"/>
    </row>
    <row r="54" spans="1:13">
      <c r="A54" s="75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1"/>
      <c r="M54" s="75"/>
    </row>
    <row r="55" spans="1:13">
      <c r="A55" s="75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1"/>
      <c r="M55" s="75"/>
    </row>
    <row r="56" spans="1:13">
      <c r="A56" s="75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1"/>
      <c r="M56" s="75"/>
    </row>
    <row r="57" spans="1:13">
      <c r="A57" s="75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1"/>
      <c r="M57" s="75"/>
    </row>
    <row r="58" spans="1:13">
      <c r="A58" s="75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1"/>
      <c r="M58" s="75"/>
    </row>
    <row r="59" spans="1:13">
      <c r="A59" s="75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1"/>
      <c r="M59" s="75"/>
    </row>
    <row r="60" spans="1:13">
      <c r="A60" s="75"/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1"/>
      <c r="M60" s="75"/>
    </row>
    <row r="61" spans="1:13">
      <c r="A61" s="75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1"/>
      <c r="M61" s="75"/>
    </row>
    <row r="62" spans="1:13">
      <c r="A62" s="75"/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1"/>
      <c r="M62" s="75"/>
    </row>
    <row r="63" spans="1:13">
      <c r="A63" s="75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1"/>
      <c r="M63" s="75"/>
    </row>
    <row r="64" spans="1:13">
      <c r="A64" s="75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1"/>
      <c r="M64" s="75"/>
    </row>
    <row r="65" spans="1:13">
      <c r="A65" s="75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1"/>
      <c r="M65" s="75"/>
    </row>
    <row r="66" spans="1:13" ht="15.75" thickBot="1">
      <c r="A66" s="75"/>
      <c r="B66" s="82"/>
      <c r="C66" s="83"/>
      <c r="D66" s="83"/>
      <c r="E66" s="83"/>
      <c r="F66" s="83"/>
      <c r="G66" s="83"/>
      <c r="H66" s="83"/>
      <c r="I66" s="83"/>
      <c r="J66" s="83"/>
      <c r="K66" s="83"/>
      <c r="L66" s="84"/>
      <c r="M66" s="75"/>
    </row>
    <row r="67" spans="1:13" ht="27" thickTop="1" thickBot="1">
      <c r="A67" s="75"/>
      <c r="B67" s="162" t="s">
        <v>32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4"/>
      <c r="M67" s="75"/>
    </row>
    <row r="68" spans="1:13" ht="15.75" thickTop="1">
      <c r="A68" s="75"/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8"/>
      <c r="M68" s="75"/>
    </row>
    <row r="69" spans="1:13">
      <c r="A69" s="75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1"/>
      <c r="M69" s="75"/>
    </row>
    <row r="70" spans="1:13">
      <c r="A70" s="75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1"/>
      <c r="M70" s="75"/>
    </row>
    <row r="71" spans="1:13">
      <c r="A71" s="75"/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1"/>
      <c r="M71" s="75"/>
    </row>
    <row r="72" spans="1:13">
      <c r="A72" s="75"/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1"/>
      <c r="M72" s="75"/>
    </row>
    <row r="73" spans="1:13">
      <c r="A73" s="75"/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1"/>
      <c r="M73" s="75"/>
    </row>
    <row r="74" spans="1:13">
      <c r="A74" s="75"/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1"/>
      <c r="M74" s="75"/>
    </row>
    <row r="75" spans="1:13">
      <c r="A75" s="75"/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1"/>
      <c r="M75" s="75"/>
    </row>
    <row r="76" spans="1:13">
      <c r="A76" s="75"/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1"/>
      <c r="M76" s="75"/>
    </row>
    <row r="77" spans="1:13">
      <c r="A77" s="75"/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1"/>
      <c r="M77" s="75"/>
    </row>
    <row r="78" spans="1:13">
      <c r="A78" s="75"/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1"/>
      <c r="M78" s="75"/>
    </row>
    <row r="79" spans="1:13">
      <c r="A79" s="75"/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1"/>
      <c r="M79" s="75"/>
    </row>
    <row r="80" spans="1:13">
      <c r="A80" s="75"/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1"/>
      <c r="M80" s="75"/>
    </row>
    <row r="81" spans="1:13">
      <c r="A81" s="75"/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1"/>
      <c r="M81" s="75"/>
    </row>
    <row r="82" spans="1:13">
      <c r="A82" s="75"/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1"/>
      <c r="M82" s="75"/>
    </row>
    <row r="83" spans="1:13">
      <c r="A83" s="75"/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1"/>
      <c r="M83" s="75"/>
    </row>
    <row r="84" spans="1:13">
      <c r="A84" s="75"/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1"/>
      <c r="M84" s="75"/>
    </row>
    <row r="85" spans="1:13">
      <c r="A85" s="75"/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1"/>
      <c r="M85" s="75"/>
    </row>
    <row r="86" spans="1:13" ht="15.75" thickBot="1">
      <c r="A86" s="75"/>
      <c r="B86" s="82"/>
      <c r="C86" s="83"/>
      <c r="D86" s="83"/>
      <c r="E86" s="83"/>
      <c r="F86" s="83"/>
      <c r="G86" s="83"/>
      <c r="H86" s="83"/>
      <c r="I86" s="83"/>
      <c r="J86" s="83"/>
      <c r="K86" s="83"/>
      <c r="L86" s="84"/>
      <c r="M86" s="75"/>
    </row>
    <row r="87" spans="1:13" ht="15.75" thickTop="1">
      <c r="A87" s="75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8"/>
      <c r="M87" s="75"/>
    </row>
    <row r="88" spans="1:13">
      <c r="A88" s="75"/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1"/>
      <c r="M88" s="75"/>
    </row>
    <row r="89" spans="1:13">
      <c r="A89" s="75"/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1"/>
      <c r="M89" s="75"/>
    </row>
    <row r="90" spans="1:13">
      <c r="A90" s="75"/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1"/>
      <c r="M90" s="75"/>
    </row>
    <row r="91" spans="1:13">
      <c r="A91" s="75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1"/>
      <c r="M91" s="75"/>
    </row>
    <row r="92" spans="1:13">
      <c r="A92" s="75"/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1"/>
      <c r="M92" s="75"/>
    </row>
    <row r="93" spans="1:13">
      <c r="A93" s="75"/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1"/>
      <c r="M93" s="75"/>
    </row>
    <row r="94" spans="1:13">
      <c r="A94" s="75"/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1"/>
      <c r="M94" s="75"/>
    </row>
    <row r="95" spans="1:13">
      <c r="A95" s="75"/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1"/>
      <c r="M95" s="75"/>
    </row>
    <row r="96" spans="1:13">
      <c r="A96" s="75"/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1"/>
      <c r="M96" s="75"/>
    </row>
    <row r="97" spans="1:13">
      <c r="A97" s="75"/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1"/>
      <c r="M97" s="75"/>
    </row>
    <row r="98" spans="1:13">
      <c r="A98" s="75"/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1"/>
      <c r="M98" s="75"/>
    </row>
    <row r="99" spans="1:13">
      <c r="A99" s="75"/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1"/>
      <c r="M99" s="75"/>
    </row>
    <row r="100" spans="1:13">
      <c r="A100" s="75"/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1"/>
      <c r="M100" s="75"/>
    </row>
    <row r="101" spans="1:13">
      <c r="A101" s="75"/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1"/>
      <c r="M101" s="75"/>
    </row>
    <row r="102" spans="1:13">
      <c r="A102" s="75"/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1"/>
      <c r="M102" s="75"/>
    </row>
    <row r="103" spans="1:13">
      <c r="A103" s="75"/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1"/>
      <c r="M103" s="75"/>
    </row>
    <row r="104" spans="1:13">
      <c r="A104" s="75"/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1"/>
      <c r="M104" s="75"/>
    </row>
    <row r="105" spans="1:13" ht="15.75" thickBot="1">
      <c r="A105" s="75"/>
      <c r="B105" s="82"/>
      <c r="C105" s="83"/>
      <c r="D105" s="83"/>
      <c r="E105" s="83"/>
      <c r="F105" s="83"/>
      <c r="G105" s="83"/>
      <c r="H105" s="83"/>
      <c r="I105" s="83"/>
      <c r="J105" s="83"/>
      <c r="K105" s="83"/>
      <c r="L105" s="84"/>
      <c r="M105" s="75"/>
    </row>
    <row r="106" spans="1:13" ht="15.75" thickTop="1">
      <c r="A106" s="75"/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8"/>
      <c r="M106" s="75"/>
    </row>
    <row r="107" spans="1:13">
      <c r="A107" s="75"/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1"/>
      <c r="M107" s="75"/>
    </row>
    <row r="108" spans="1:13">
      <c r="A108" s="75"/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1"/>
      <c r="M108" s="75"/>
    </row>
    <row r="109" spans="1:13">
      <c r="A109" s="75"/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1"/>
      <c r="M109" s="75"/>
    </row>
    <row r="110" spans="1:13">
      <c r="A110" s="75"/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1"/>
      <c r="M110" s="75"/>
    </row>
    <row r="111" spans="1:13">
      <c r="A111" s="75"/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1"/>
      <c r="M111" s="75"/>
    </row>
    <row r="112" spans="1:13">
      <c r="A112" s="75"/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1"/>
      <c r="M112" s="75"/>
    </row>
    <row r="113" spans="1:13">
      <c r="A113" s="75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1"/>
      <c r="M113" s="75"/>
    </row>
    <row r="114" spans="1:13">
      <c r="A114" s="75"/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1"/>
      <c r="M114" s="75"/>
    </row>
    <row r="115" spans="1:13">
      <c r="A115" s="75"/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1"/>
      <c r="M115" s="75"/>
    </row>
    <row r="116" spans="1:13">
      <c r="A116" s="75"/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1"/>
      <c r="M116" s="75"/>
    </row>
    <row r="117" spans="1:13">
      <c r="A117" s="75"/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1"/>
      <c r="M117" s="75"/>
    </row>
    <row r="118" spans="1:13">
      <c r="A118" s="75"/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1"/>
      <c r="M118" s="75"/>
    </row>
    <row r="119" spans="1:13">
      <c r="A119" s="75"/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1"/>
      <c r="M119" s="75"/>
    </row>
    <row r="120" spans="1:13">
      <c r="A120" s="75"/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1"/>
      <c r="M120" s="75"/>
    </row>
    <row r="121" spans="1:13">
      <c r="A121" s="75"/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1"/>
      <c r="M121" s="75"/>
    </row>
    <row r="122" spans="1:13">
      <c r="A122" s="75"/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1"/>
      <c r="M122" s="75"/>
    </row>
    <row r="123" spans="1:13">
      <c r="A123" s="75"/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1"/>
      <c r="M123" s="75"/>
    </row>
    <row r="124" spans="1:13" ht="15.75" thickBot="1">
      <c r="A124" s="75"/>
      <c r="B124" s="82"/>
      <c r="C124" s="83"/>
      <c r="D124" s="83"/>
      <c r="E124" s="83"/>
      <c r="F124" s="83"/>
      <c r="G124" s="83"/>
      <c r="H124" s="83"/>
      <c r="I124" s="83"/>
      <c r="J124" s="83"/>
      <c r="K124" s="83"/>
      <c r="L124" s="84"/>
      <c r="M124" s="75"/>
    </row>
    <row r="125" spans="1:13" ht="27" thickTop="1" thickBot="1">
      <c r="A125" s="75"/>
      <c r="B125" s="162" t="s">
        <v>33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4"/>
      <c r="M125" s="75"/>
    </row>
    <row r="126" spans="1:13" ht="15" customHeight="1" thickTop="1">
      <c r="A126" s="75"/>
      <c r="B126" s="86"/>
      <c r="C126" s="85"/>
      <c r="D126" s="85"/>
      <c r="E126" s="85"/>
      <c r="F126" s="85"/>
      <c r="G126" s="85"/>
      <c r="H126" s="85"/>
      <c r="I126" s="85"/>
      <c r="J126" s="85"/>
      <c r="K126" s="85"/>
      <c r="L126" s="87"/>
      <c r="M126" s="75"/>
    </row>
    <row r="127" spans="1:13">
      <c r="A127" s="75"/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1"/>
      <c r="M127" s="75"/>
    </row>
    <row r="128" spans="1:13">
      <c r="A128" s="75"/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1"/>
      <c r="M128" s="75"/>
    </row>
    <row r="129" spans="1:13">
      <c r="A129" s="75"/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1"/>
      <c r="M129" s="75"/>
    </row>
    <row r="130" spans="1:13">
      <c r="A130" s="75"/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1"/>
      <c r="M130" s="75"/>
    </row>
    <row r="131" spans="1:13">
      <c r="A131" s="75"/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1"/>
      <c r="M131" s="75"/>
    </row>
    <row r="132" spans="1:13">
      <c r="A132" s="75"/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1"/>
      <c r="M132" s="75"/>
    </row>
    <row r="133" spans="1:13">
      <c r="A133" s="75"/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1"/>
      <c r="M133" s="75"/>
    </row>
    <row r="134" spans="1:13">
      <c r="A134" s="75"/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1"/>
      <c r="M134" s="75"/>
    </row>
    <row r="135" spans="1:13">
      <c r="A135" s="75"/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1"/>
      <c r="M135" s="75"/>
    </row>
    <row r="136" spans="1:13">
      <c r="A136" s="75"/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1"/>
      <c r="M136" s="75"/>
    </row>
    <row r="137" spans="1:13">
      <c r="A137" s="75"/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1"/>
      <c r="M137" s="75"/>
    </row>
    <row r="138" spans="1:13">
      <c r="A138" s="75"/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1"/>
      <c r="M138" s="75"/>
    </row>
    <row r="139" spans="1:13">
      <c r="A139" s="75"/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1"/>
      <c r="M139" s="75"/>
    </row>
    <row r="140" spans="1:13">
      <c r="A140" s="75"/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1"/>
      <c r="M140" s="75"/>
    </row>
    <row r="141" spans="1:13">
      <c r="A141" s="75"/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1"/>
      <c r="M141" s="75"/>
    </row>
    <row r="142" spans="1:13">
      <c r="A142" s="75"/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1"/>
      <c r="M142" s="75"/>
    </row>
    <row r="143" spans="1:13">
      <c r="A143" s="75"/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1"/>
      <c r="M143" s="75"/>
    </row>
    <row r="144" spans="1:13" ht="15.75" thickBot="1">
      <c r="A144" s="75"/>
      <c r="B144" s="82"/>
      <c r="C144" s="83"/>
      <c r="D144" s="83"/>
      <c r="E144" s="83"/>
      <c r="F144" s="83"/>
      <c r="G144" s="83"/>
      <c r="H144" s="83"/>
      <c r="I144" s="83"/>
      <c r="J144" s="83"/>
      <c r="K144" s="83"/>
      <c r="L144" s="84"/>
      <c r="M144" s="75"/>
    </row>
    <row r="145" spans="1:13" ht="15.75" thickTop="1">
      <c r="A145" s="75"/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8"/>
      <c r="M145" s="75"/>
    </row>
    <row r="146" spans="1:13">
      <c r="A146" s="75"/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1"/>
      <c r="M146" s="75"/>
    </row>
    <row r="147" spans="1:13">
      <c r="A147" s="75"/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1"/>
      <c r="M147" s="75"/>
    </row>
    <row r="148" spans="1:13">
      <c r="A148" s="75"/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1"/>
      <c r="M148" s="75"/>
    </row>
    <row r="149" spans="1:13">
      <c r="A149" s="75"/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1"/>
      <c r="M149" s="75"/>
    </row>
    <row r="150" spans="1:13">
      <c r="A150" s="75"/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1"/>
      <c r="M150" s="75"/>
    </row>
    <row r="151" spans="1:13">
      <c r="A151" s="75"/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1"/>
      <c r="M151" s="75"/>
    </row>
    <row r="152" spans="1:13">
      <c r="A152" s="75"/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1"/>
      <c r="M152" s="75"/>
    </row>
    <row r="153" spans="1:13">
      <c r="A153" s="75"/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1"/>
      <c r="M153" s="75"/>
    </row>
    <row r="154" spans="1:13">
      <c r="A154" s="75"/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1"/>
      <c r="M154" s="75"/>
    </row>
    <row r="155" spans="1:13">
      <c r="A155" s="75"/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1"/>
      <c r="M155" s="75"/>
    </row>
    <row r="156" spans="1:13">
      <c r="A156" s="75"/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1"/>
      <c r="M156" s="75"/>
    </row>
    <row r="157" spans="1:13">
      <c r="A157" s="75"/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1"/>
      <c r="M157" s="75"/>
    </row>
    <row r="158" spans="1:13">
      <c r="A158" s="75"/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1"/>
      <c r="M158" s="75"/>
    </row>
    <row r="159" spans="1:13">
      <c r="A159" s="75"/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1"/>
      <c r="M159" s="75"/>
    </row>
    <row r="160" spans="1:13">
      <c r="A160" s="75"/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1"/>
      <c r="M160" s="75"/>
    </row>
    <row r="161" spans="1:13">
      <c r="A161" s="75"/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1"/>
      <c r="M161" s="75"/>
    </row>
    <row r="162" spans="1:13">
      <c r="A162" s="75"/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1"/>
      <c r="M162" s="75"/>
    </row>
    <row r="163" spans="1:13" ht="15.75" thickBot="1">
      <c r="A163" s="75"/>
      <c r="B163" s="82"/>
      <c r="C163" s="83"/>
      <c r="D163" s="83"/>
      <c r="E163" s="83"/>
      <c r="F163" s="83"/>
      <c r="G163" s="83"/>
      <c r="H163" s="83"/>
      <c r="I163" s="83"/>
      <c r="J163" s="83"/>
      <c r="K163" s="83"/>
      <c r="L163" s="84"/>
      <c r="M163" s="75"/>
    </row>
    <row r="164" spans="1:13" ht="15.75" thickTop="1">
      <c r="A164" s="75"/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8"/>
      <c r="M164" s="75"/>
    </row>
    <row r="165" spans="1:13">
      <c r="A165" s="75"/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1"/>
      <c r="M165" s="75"/>
    </row>
    <row r="166" spans="1:13">
      <c r="A166" s="75"/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1"/>
      <c r="M166" s="75"/>
    </row>
    <row r="167" spans="1:13">
      <c r="A167" s="75"/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1"/>
      <c r="M167" s="75"/>
    </row>
    <row r="168" spans="1:13">
      <c r="A168" s="75"/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1"/>
      <c r="M168" s="75"/>
    </row>
    <row r="169" spans="1:13">
      <c r="A169" s="75"/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1"/>
      <c r="M169" s="75"/>
    </row>
    <row r="170" spans="1:13">
      <c r="A170" s="75"/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1"/>
      <c r="M170" s="75"/>
    </row>
    <row r="171" spans="1:13">
      <c r="A171" s="75"/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1"/>
      <c r="M171" s="75"/>
    </row>
    <row r="172" spans="1:13">
      <c r="A172" s="75"/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1"/>
      <c r="M172" s="75"/>
    </row>
    <row r="173" spans="1:13">
      <c r="A173" s="75"/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1"/>
      <c r="M173" s="75"/>
    </row>
    <row r="174" spans="1:13">
      <c r="A174" s="75"/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1"/>
      <c r="M174" s="75"/>
    </row>
    <row r="175" spans="1:13">
      <c r="A175" s="75"/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1"/>
      <c r="M175" s="75"/>
    </row>
    <row r="176" spans="1:13">
      <c r="A176" s="75"/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1"/>
      <c r="M176" s="75"/>
    </row>
    <row r="177" spans="1:13">
      <c r="A177" s="75"/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1"/>
      <c r="M177" s="75"/>
    </row>
    <row r="178" spans="1:13">
      <c r="A178" s="75"/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1"/>
      <c r="M178" s="75"/>
    </row>
    <row r="179" spans="1:13">
      <c r="A179" s="75"/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1"/>
      <c r="M179" s="75"/>
    </row>
    <row r="180" spans="1:13" ht="15.75" thickBot="1">
      <c r="A180" s="75"/>
      <c r="B180" s="82"/>
      <c r="C180" s="83"/>
      <c r="D180" s="83"/>
      <c r="E180" s="83"/>
      <c r="F180" s="83"/>
      <c r="G180" s="83"/>
      <c r="H180" s="83"/>
      <c r="I180" s="83"/>
      <c r="J180" s="83"/>
      <c r="K180" s="83"/>
      <c r="L180" s="84"/>
      <c r="M180" s="75"/>
    </row>
    <row r="181" spans="1:13" ht="7.5" customHeight="1" thickTop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</sheetData>
  <mergeCells count="10">
    <mergeCell ref="B125:L125"/>
    <mergeCell ref="B2:K2"/>
    <mergeCell ref="B3:K3"/>
    <mergeCell ref="B5:L5"/>
    <mergeCell ref="B6:L6"/>
    <mergeCell ref="L2:L3"/>
    <mergeCell ref="B8:L9"/>
    <mergeCell ref="B4:L4"/>
    <mergeCell ref="B7:L7"/>
    <mergeCell ref="B67:L67"/>
  </mergeCells>
  <hyperlinks>
    <hyperlink ref="B2" r:id="rId1"/>
  </hyperlinks>
  <printOptions horizontalCentered="1" verticalCentered="1"/>
  <pageMargins left="0" right="0" top="0" bottom="0" header="0" footer="0"/>
  <pageSetup paperSize="9" scale="72" orientation="portrait" horizontalDpi="300" r:id="rId2"/>
  <rowBreaks count="2" manualBreakCount="2">
    <brk id="66" max="16383" man="1"/>
    <brk id="12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Sales Forecast-Figures</vt:lpstr>
      <vt:lpstr>Sales Forecast-Printable</vt:lpstr>
      <vt:lpstr>Sales Forecast-Charts</vt:lpstr>
      <vt:lpstr>'Sales Forecast-Charts'!Print_Titles</vt:lpstr>
      <vt:lpstr>'Sales Forecast-Figures'!Print_Titles</vt:lpstr>
      <vt:lpstr>'Sales Forecast-Printable'!Print_Titles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Sales Forecast Excel Template With Charts;www.ExcelDataPro.com</cp:keywords>
  <cp:lastModifiedBy>Windows User</cp:lastModifiedBy>
  <cp:lastPrinted>2019-12-29T10:45:02Z</cp:lastPrinted>
  <dcterms:created xsi:type="dcterms:W3CDTF">2019-12-24T04:45:25Z</dcterms:created>
  <dcterms:modified xsi:type="dcterms:W3CDTF">2019-12-29T16:59:02Z</dcterms:modified>
</cp:coreProperties>
</file>