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45" windowWidth="13020" windowHeight="5805"/>
  </bookViews>
  <sheets>
    <sheet name="Cumulative Data-DataEntry Sheet" sheetId="7" r:id="rId1"/>
    <sheet name="Classwise Religionwise Data" sheetId="4" r:id="rId2"/>
    <sheet name="Classwise Castewise Data" sheetId="1" r:id="rId3"/>
    <sheet name="Classwise Genderwise Data" sheetId="9" r:id="rId4"/>
    <sheet name="Charts-Cumulative Data" sheetId="3" r:id="rId5"/>
    <sheet name="Charts-Classwise" sheetId="10" r:id="rId6"/>
  </sheets>
  <definedNames>
    <definedName name="_xlnm.Print_Area" localSheetId="4">'Charts-Cumulative Data'!$A$1:$P$63</definedName>
  </definedNames>
  <calcPr calcId="124519"/>
</workbook>
</file>

<file path=xl/calcChain.xml><?xml version="1.0" encoding="utf-8"?>
<calcChain xmlns="http://schemas.openxmlformats.org/spreadsheetml/2006/main">
  <c r="G98" i="10"/>
  <c r="G64"/>
  <c r="G30"/>
  <c r="DG31" i="7" l="1"/>
  <c r="DF31"/>
  <c r="DE31"/>
  <c r="DD31"/>
  <c r="DC31"/>
  <c r="DA31"/>
  <c r="CZ31"/>
  <c r="CY31"/>
  <c r="CX31"/>
  <c r="CW31"/>
  <c r="CU31"/>
  <c r="CT31"/>
  <c r="CS31"/>
  <c r="CR31"/>
  <c r="CQ31"/>
  <c r="CO31"/>
  <c r="CN31"/>
  <c r="CM31"/>
  <c r="CL31"/>
  <c r="CK31"/>
  <c r="CI31"/>
  <c r="CH31"/>
  <c r="CG31"/>
  <c r="CF31"/>
  <c r="CE31"/>
  <c r="CC31"/>
  <c r="CB31"/>
  <c r="CA31"/>
  <c r="BZ31"/>
  <c r="BY31"/>
  <c r="BV31"/>
  <c r="BU31"/>
  <c r="BT31"/>
  <c r="BS31"/>
  <c r="BR31"/>
  <c r="BP31"/>
  <c r="BO31"/>
  <c r="BN31"/>
  <c r="BM31"/>
  <c r="BL31"/>
  <c r="BJ31"/>
  <c r="BI31"/>
  <c r="BH31"/>
  <c r="BG31"/>
  <c r="BF31"/>
  <c r="BD31"/>
  <c r="BC31"/>
  <c r="BB31"/>
  <c r="BA31"/>
  <c r="AZ31"/>
  <c r="AX31"/>
  <c r="AW31"/>
  <c r="AV31"/>
  <c r="AU31"/>
  <c r="AT31"/>
  <c r="AR31"/>
  <c r="AQ31"/>
  <c r="AP31"/>
  <c r="AO31"/>
  <c r="AN31"/>
  <c r="AK31"/>
  <c r="AJ31"/>
  <c r="AI31"/>
  <c r="AH31"/>
  <c r="AG31"/>
  <c r="AE31"/>
  <c r="AD31"/>
  <c r="AC31"/>
  <c r="AB31"/>
  <c r="AA31"/>
  <c r="Y31"/>
  <c r="X31"/>
  <c r="W31"/>
  <c r="V31"/>
  <c r="U31"/>
  <c r="S31"/>
  <c r="R31"/>
  <c r="Q31"/>
  <c r="P31"/>
  <c r="O31"/>
  <c r="M31"/>
  <c r="L31"/>
  <c r="K31"/>
  <c r="J31"/>
  <c r="I31"/>
  <c r="G31"/>
  <c r="F31"/>
  <c r="E31"/>
  <c r="D31"/>
  <c r="C31"/>
  <c r="DH30"/>
  <c r="DB30"/>
  <c r="CV30"/>
  <c r="T29" i="4" s="1"/>
  <c r="CP30" i="7"/>
  <c r="CJ30"/>
  <c r="CD30"/>
  <c r="BW30"/>
  <c r="BQ30"/>
  <c r="BK30"/>
  <c r="M29" i="4" s="1"/>
  <c r="BE30" i="7"/>
  <c r="L29" i="4" s="1"/>
  <c r="AY30" i="7"/>
  <c r="AS30"/>
  <c r="J29" i="4" s="1"/>
  <c r="AL30" i="7"/>
  <c r="H29" i="4" s="1"/>
  <c r="AF30" i="7"/>
  <c r="G29" i="4" s="1"/>
  <c r="Z30" i="7"/>
  <c r="T30"/>
  <c r="N30"/>
  <c r="D29" i="4" s="1"/>
  <c r="H30" i="7"/>
  <c r="DH29"/>
  <c r="V28" i="4" s="1"/>
  <c r="DB29" i="7"/>
  <c r="CV29"/>
  <c r="T28" i="4" s="1"/>
  <c r="CP29" i="7"/>
  <c r="S28" i="4" s="1"/>
  <c r="CJ29" i="7"/>
  <c r="CD29"/>
  <c r="BW29"/>
  <c r="O28" i="4" s="1"/>
  <c r="BQ29" i="7"/>
  <c r="BK29"/>
  <c r="BE29"/>
  <c r="AY29"/>
  <c r="K28" i="4" s="1"/>
  <c r="AS29" i="7"/>
  <c r="AL29"/>
  <c r="H28" i="4" s="1"/>
  <c r="AF29" i="7"/>
  <c r="Z29"/>
  <c r="T29"/>
  <c r="N29"/>
  <c r="D28" i="4" s="1"/>
  <c r="H29" i="7"/>
  <c r="DH28"/>
  <c r="V27" i="4" s="1"/>
  <c r="DB28" i="7"/>
  <c r="CV28"/>
  <c r="CP28"/>
  <c r="CJ28"/>
  <c r="CD28"/>
  <c r="BW28"/>
  <c r="BQ28"/>
  <c r="BK28"/>
  <c r="M27" i="4" s="1"/>
  <c r="BE28" i="7"/>
  <c r="AY28"/>
  <c r="AS28"/>
  <c r="AL28"/>
  <c r="AF28"/>
  <c r="Z28"/>
  <c r="T28"/>
  <c r="N28"/>
  <c r="H28"/>
  <c r="DH27"/>
  <c r="V26" i="4" s="1"/>
  <c r="DB27" i="7"/>
  <c r="CV27"/>
  <c r="CP27"/>
  <c r="CJ27"/>
  <c r="R26" i="4" s="1"/>
  <c r="CD27" i="7"/>
  <c r="BW27"/>
  <c r="BQ27"/>
  <c r="N26" i="4" s="1"/>
  <c r="BK27" i="7"/>
  <c r="BE27"/>
  <c r="L26" i="4" s="1"/>
  <c r="AY27" i="7"/>
  <c r="AS27"/>
  <c r="AL27"/>
  <c r="AF27"/>
  <c r="Z27"/>
  <c r="F26" i="4" s="1"/>
  <c r="T27" i="7"/>
  <c r="N27"/>
  <c r="H27"/>
  <c r="DH26"/>
  <c r="DB26"/>
  <c r="CV26"/>
  <c r="CP26"/>
  <c r="CJ26"/>
  <c r="R25" i="4" s="1"/>
  <c r="CD26" i="7"/>
  <c r="BW26"/>
  <c r="BQ26"/>
  <c r="BK26"/>
  <c r="M25" i="4" s="1"/>
  <c r="BE26" i="7"/>
  <c r="AY26"/>
  <c r="AS26"/>
  <c r="AL26"/>
  <c r="AF26"/>
  <c r="Z26"/>
  <c r="T26"/>
  <c r="E25" i="4" s="1"/>
  <c r="N26" i="7"/>
  <c r="H26"/>
  <c r="DH25"/>
  <c r="DB25"/>
  <c r="U24" i="4" s="1"/>
  <c r="CV25" i="7"/>
  <c r="CP25"/>
  <c r="CJ25"/>
  <c r="CD25"/>
  <c r="BW25"/>
  <c r="O24" i="4" s="1"/>
  <c r="BQ25" i="7"/>
  <c r="BK25"/>
  <c r="M24" i="4" s="1"/>
  <c r="BE25" i="7"/>
  <c r="L24" i="4" s="1"/>
  <c r="AY25" i="7"/>
  <c r="AS25"/>
  <c r="AL25"/>
  <c r="AF25"/>
  <c r="Z25"/>
  <c r="T25"/>
  <c r="N25"/>
  <c r="H25"/>
  <c r="C24" i="4" s="1"/>
  <c r="DH24" i="7"/>
  <c r="DB24"/>
  <c r="U23" i="4" s="1"/>
  <c r="CV24" i="7"/>
  <c r="T23" i="4" s="1"/>
  <c r="CP24" i="7"/>
  <c r="CJ24"/>
  <c r="R23" i="4" s="1"/>
  <c r="CD24" i="7"/>
  <c r="Q23" i="4" s="1"/>
  <c r="BW24" i="7"/>
  <c r="BQ24"/>
  <c r="BK24"/>
  <c r="M23" i="4" s="1"/>
  <c r="BE24" i="7"/>
  <c r="AY24"/>
  <c r="AS24"/>
  <c r="AL24"/>
  <c r="H23" i="4" s="1"/>
  <c r="AF24" i="7"/>
  <c r="Z24"/>
  <c r="T24"/>
  <c r="E23" i="4" s="1"/>
  <c r="N24" i="7"/>
  <c r="D23" i="4" s="1"/>
  <c r="H24" i="7"/>
  <c r="DH23"/>
  <c r="V22" i="4" s="1"/>
  <c r="DB23" i="7"/>
  <c r="U22" i="4" s="1"/>
  <c r="CV23" i="7"/>
  <c r="T22" i="4" s="1"/>
  <c r="CP23" i="7"/>
  <c r="CJ23"/>
  <c r="CD23"/>
  <c r="BW23"/>
  <c r="BQ23"/>
  <c r="BK23"/>
  <c r="M22" i="4" s="1"/>
  <c r="BE23" i="7"/>
  <c r="L22" i="4" s="1"/>
  <c r="AY23" i="7"/>
  <c r="AS23"/>
  <c r="AL23"/>
  <c r="AF23"/>
  <c r="Z23"/>
  <c r="T23"/>
  <c r="E22" i="4" s="1"/>
  <c r="N23" i="7"/>
  <c r="H23"/>
  <c r="DH22"/>
  <c r="DB22"/>
  <c r="CV22"/>
  <c r="T21" i="4" s="1"/>
  <c r="CP22" i="7"/>
  <c r="CJ22"/>
  <c r="R21" i="4" s="1"/>
  <c r="CD22" i="7"/>
  <c r="BW22"/>
  <c r="BQ22"/>
  <c r="BK22"/>
  <c r="M21" i="4" s="1"/>
  <c r="BE22" i="7"/>
  <c r="AY22"/>
  <c r="AS22"/>
  <c r="J21" i="4" s="1"/>
  <c r="AL22" i="7"/>
  <c r="H21" i="4" s="1"/>
  <c r="AF22" i="7"/>
  <c r="Z22"/>
  <c r="T22"/>
  <c r="N22"/>
  <c r="D21" i="4" s="1"/>
  <c r="H22" i="7"/>
  <c r="DH21"/>
  <c r="V20" i="4" s="1"/>
  <c r="DB21" i="7"/>
  <c r="CV21"/>
  <c r="T20" i="4" s="1"/>
  <c r="CP21" i="7"/>
  <c r="CJ21"/>
  <c r="CD21"/>
  <c r="BW21"/>
  <c r="BQ21"/>
  <c r="BK21"/>
  <c r="BE21"/>
  <c r="L20" i="4" s="1"/>
  <c r="AY21" i="7"/>
  <c r="AS21"/>
  <c r="AL21"/>
  <c r="AF21"/>
  <c r="Z21"/>
  <c r="T21"/>
  <c r="N21"/>
  <c r="H21"/>
  <c r="DH20"/>
  <c r="DB20"/>
  <c r="CV20"/>
  <c r="CP20"/>
  <c r="CJ20"/>
  <c r="CD20"/>
  <c r="BW20"/>
  <c r="BQ20"/>
  <c r="BK20"/>
  <c r="M19" i="4" s="1"/>
  <c r="BE20" i="7"/>
  <c r="AY20"/>
  <c r="AS20"/>
  <c r="AL20"/>
  <c r="AF20"/>
  <c r="Z20"/>
  <c r="T20"/>
  <c r="N20"/>
  <c r="H20"/>
  <c r="DH19"/>
  <c r="DB19"/>
  <c r="CV19"/>
  <c r="CP19"/>
  <c r="CJ19"/>
  <c r="CD19"/>
  <c r="BW19"/>
  <c r="BQ19"/>
  <c r="BK19"/>
  <c r="BE19"/>
  <c r="L18" i="4" s="1"/>
  <c r="AY19" i="7"/>
  <c r="AS19"/>
  <c r="AL19"/>
  <c r="AF19"/>
  <c r="Z19"/>
  <c r="T19"/>
  <c r="N19"/>
  <c r="H19"/>
  <c r="DH18"/>
  <c r="DB18"/>
  <c r="CV18"/>
  <c r="CP18"/>
  <c r="CJ18"/>
  <c r="R17" i="4" s="1"/>
  <c r="CD18" i="7"/>
  <c r="BW18"/>
  <c r="BQ18"/>
  <c r="BK18"/>
  <c r="M17" i="4" s="1"/>
  <c r="BE18" i="7"/>
  <c r="AY18"/>
  <c r="AS18"/>
  <c r="AL18"/>
  <c r="AF18"/>
  <c r="Z18"/>
  <c r="T18"/>
  <c r="N18"/>
  <c r="H18"/>
  <c r="DH17"/>
  <c r="V16" i="4" s="1"/>
  <c r="DB17" i="7"/>
  <c r="CV17"/>
  <c r="T16" i="4" s="1"/>
  <c r="CP17" i="7"/>
  <c r="CJ17"/>
  <c r="CD17"/>
  <c r="BW17"/>
  <c r="BQ17"/>
  <c r="BK17"/>
  <c r="BE17"/>
  <c r="AY17"/>
  <c r="AS17"/>
  <c r="AL17"/>
  <c r="AF17"/>
  <c r="Z17"/>
  <c r="T17"/>
  <c r="N17"/>
  <c r="H17"/>
  <c r="DH16"/>
  <c r="DB16"/>
  <c r="CV16"/>
  <c r="CP16"/>
  <c r="CJ16"/>
  <c r="R15" i="4" s="1"/>
  <c r="CD16" i="7"/>
  <c r="BW16"/>
  <c r="BQ16"/>
  <c r="BK16"/>
  <c r="BE16"/>
  <c r="AY16"/>
  <c r="AS16"/>
  <c r="AL16"/>
  <c r="AF16"/>
  <c r="Z16"/>
  <c r="T16"/>
  <c r="N16"/>
  <c r="H16"/>
  <c r="DH15"/>
  <c r="V14" i="4" s="1"/>
  <c r="DB15" i="7"/>
  <c r="CV15"/>
  <c r="T14" i="4" s="1"/>
  <c r="CP15" i="7"/>
  <c r="CJ15"/>
  <c r="CD15"/>
  <c r="BW15"/>
  <c r="BQ15"/>
  <c r="BK15"/>
  <c r="BE15"/>
  <c r="L14" i="4" s="1"/>
  <c r="AY15" i="7"/>
  <c r="AS15"/>
  <c r="AL15"/>
  <c r="AF15"/>
  <c r="Z15"/>
  <c r="T15"/>
  <c r="N15"/>
  <c r="H15"/>
  <c r="DH14"/>
  <c r="DB14"/>
  <c r="U13" i="4" s="1"/>
  <c r="CV14" i="7"/>
  <c r="CP14"/>
  <c r="CJ14"/>
  <c r="CD14"/>
  <c r="BW14"/>
  <c r="BQ14"/>
  <c r="BK14"/>
  <c r="M13" i="4" s="1"/>
  <c r="BE14" i="7"/>
  <c r="AY14"/>
  <c r="AS14"/>
  <c r="AL14"/>
  <c r="AF14"/>
  <c r="Z14"/>
  <c r="T14"/>
  <c r="N14"/>
  <c r="H14"/>
  <c r="DH13"/>
  <c r="DB13"/>
  <c r="U12" i="4" s="1"/>
  <c r="CV13" i="7"/>
  <c r="CP13"/>
  <c r="CJ13"/>
  <c r="CD13"/>
  <c r="BW13"/>
  <c r="BQ13"/>
  <c r="BK13"/>
  <c r="M12" i="4" s="1"/>
  <c r="BE13" i="7"/>
  <c r="AY13"/>
  <c r="AS13"/>
  <c r="AL13"/>
  <c r="AF13"/>
  <c r="Z13"/>
  <c r="T13"/>
  <c r="E12" i="4" s="1"/>
  <c r="N13" i="7"/>
  <c r="H13"/>
  <c r="DH12"/>
  <c r="DB12"/>
  <c r="CV12"/>
  <c r="CP12"/>
  <c r="CJ12"/>
  <c r="R11" i="4" s="1"/>
  <c r="C70" i="10" s="1"/>
  <c r="CD12" i="7"/>
  <c r="BW12"/>
  <c r="BQ12"/>
  <c r="BK12"/>
  <c r="BE12"/>
  <c r="AY12"/>
  <c r="AS12"/>
  <c r="AL12"/>
  <c r="AF12"/>
  <c r="Z12"/>
  <c r="T12"/>
  <c r="N12"/>
  <c r="H12"/>
  <c r="DH11"/>
  <c r="DB11"/>
  <c r="CV11"/>
  <c r="T10" i="4" s="1"/>
  <c r="CP11" i="7"/>
  <c r="CJ11"/>
  <c r="CD11"/>
  <c r="BW11"/>
  <c r="BQ11"/>
  <c r="BK11"/>
  <c r="BE11"/>
  <c r="AY11"/>
  <c r="AS11"/>
  <c r="AL11"/>
  <c r="AF11"/>
  <c r="Z11"/>
  <c r="T11"/>
  <c r="N11"/>
  <c r="H11"/>
  <c r="DH10"/>
  <c r="DB10"/>
  <c r="U9" i="4" s="1"/>
  <c r="CV10" i="7"/>
  <c r="CP10"/>
  <c r="CJ10"/>
  <c r="CD10"/>
  <c r="BW10"/>
  <c r="BQ10"/>
  <c r="BK10"/>
  <c r="M9" i="4" s="1"/>
  <c r="BE10" i="7"/>
  <c r="AY10"/>
  <c r="AS10"/>
  <c r="AL10"/>
  <c r="AF10"/>
  <c r="Z10"/>
  <c r="T10"/>
  <c r="E9" i="4" s="1"/>
  <c r="N10" i="7"/>
  <c r="H10"/>
  <c r="DH9"/>
  <c r="V8" i="4" s="1"/>
  <c r="DB9" i="7"/>
  <c r="U8" i="4" s="1"/>
  <c r="CV9" i="7"/>
  <c r="T8" i="4" s="1"/>
  <c r="CP9" i="7"/>
  <c r="CJ9"/>
  <c r="CD9"/>
  <c r="BW9"/>
  <c r="BQ9"/>
  <c r="BK9"/>
  <c r="M8" i="4" s="1"/>
  <c r="BE9" i="7"/>
  <c r="L8" i="4" s="1"/>
  <c r="AY9" i="7"/>
  <c r="AS9"/>
  <c r="AL9"/>
  <c r="AF9"/>
  <c r="Z9"/>
  <c r="T9"/>
  <c r="N9"/>
  <c r="H9"/>
  <c r="O7" i="1"/>
  <c r="P7"/>
  <c r="Q7"/>
  <c r="R7"/>
  <c r="S7"/>
  <c r="O8"/>
  <c r="P8"/>
  <c r="Q8"/>
  <c r="R8"/>
  <c r="S8"/>
  <c r="O9"/>
  <c r="P9"/>
  <c r="Q9"/>
  <c r="R9"/>
  <c r="S9"/>
  <c r="O10"/>
  <c r="P10"/>
  <c r="Q10"/>
  <c r="R10"/>
  <c r="S10"/>
  <c r="O11"/>
  <c r="B37" i="10" s="1"/>
  <c r="P11" i="1"/>
  <c r="C37" i="10" s="1"/>
  <c r="Q11" i="1"/>
  <c r="D37" i="10" s="1"/>
  <c r="R11" i="1"/>
  <c r="E37" i="10" s="1"/>
  <c r="S11" i="1"/>
  <c r="F37" i="10" s="1"/>
  <c r="O12" i="1"/>
  <c r="P12"/>
  <c r="Q12"/>
  <c r="R12"/>
  <c r="S12"/>
  <c r="O13"/>
  <c r="P13"/>
  <c r="Q13"/>
  <c r="R13"/>
  <c r="S13"/>
  <c r="O14"/>
  <c r="P14"/>
  <c r="Q14"/>
  <c r="R14"/>
  <c r="S14"/>
  <c r="O15"/>
  <c r="P15"/>
  <c r="Q15"/>
  <c r="R15"/>
  <c r="S15"/>
  <c r="O16"/>
  <c r="P16"/>
  <c r="Q16"/>
  <c r="R16"/>
  <c r="S16"/>
  <c r="O17"/>
  <c r="P17"/>
  <c r="Q17"/>
  <c r="R17"/>
  <c r="S17"/>
  <c r="O18"/>
  <c r="P18"/>
  <c r="Q18"/>
  <c r="R18"/>
  <c r="S18"/>
  <c r="O19"/>
  <c r="P19"/>
  <c r="Q19"/>
  <c r="R19"/>
  <c r="S19"/>
  <c r="O20"/>
  <c r="P20"/>
  <c r="Q20"/>
  <c r="R20"/>
  <c r="S20"/>
  <c r="O21"/>
  <c r="P21"/>
  <c r="Q21"/>
  <c r="R21"/>
  <c r="S21"/>
  <c r="O22"/>
  <c r="P22"/>
  <c r="Q22"/>
  <c r="R22"/>
  <c r="S22"/>
  <c r="O23"/>
  <c r="P23"/>
  <c r="Q23"/>
  <c r="R23"/>
  <c r="S23"/>
  <c r="O24"/>
  <c r="P24"/>
  <c r="Q24"/>
  <c r="R24"/>
  <c r="S24"/>
  <c r="O25"/>
  <c r="P25"/>
  <c r="Q25"/>
  <c r="R25"/>
  <c r="S25"/>
  <c r="O26"/>
  <c r="P26"/>
  <c r="Q26"/>
  <c r="R26"/>
  <c r="S26"/>
  <c r="O27"/>
  <c r="P27"/>
  <c r="Q27"/>
  <c r="R27"/>
  <c r="S27"/>
  <c r="O28"/>
  <c r="P28"/>
  <c r="Q28"/>
  <c r="R28"/>
  <c r="S28"/>
  <c r="O29"/>
  <c r="P29"/>
  <c r="Q29"/>
  <c r="R29"/>
  <c r="S29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B36" i="10" s="1"/>
  <c r="J11" i="1"/>
  <c r="C36" i="10" s="1"/>
  <c r="K11" i="1"/>
  <c r="D36" i="10" s="1"/>
  <c r="L11" i="1"/>
  <c r="E36" i="10" s="1"/>
  <c r="M11" i="1"/>
  <c r="F36" i="10" s="1"/>
  <c r="I12" i="1"/>
  <c r="J12"/>
  <c r="K12"/>
  <c r="L12"/>
  <c r="M12"/>
  <c r="I13"/>
  <c r="J13"/>
  <c r="K13"/>
  <c r="L13"/>
  <c r="M13"/>
  <c r="I14"/>
  <c r="J14"/>
  <c r="K14"/>
  <c r="L14"/>
  <c r="M14"/>
  <c r="I15"/>
  <c r="J15"/>
  <c r="K15"/>
  <c r="L15"/>
  <c r="M15"/>
  <c r="I16"/>
  <c r="J16"/>
  <c r="K16"/>
  <c r="L16"/>
  <c r="M16"/>
  <c r="I17"/>
  <c r="J17"/>
  <c r="K17"/>
  <c r="L17"/>
  <c r="M17"/>
  <c r="I18"/>
  <c r="J18"/>
  <c r="K18"/>
  <c r="L18"/>
  <c r="M18"/>
  <c r="I19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K26"/>
  <c r="L26"/>
  <c r="M26"/>
  <c r="I27"/>
  <c r="J27"/>
  <c r="K27"/>
  <c r="L27"/>
  <c r="M27"/>
  <c r="I28"/>
  <c r="J28"/>
  <c r="K28"/>
  <c r="L28"/>
  <c r="M28"/>
  <c r="I29"/>
  <c r="J29"/>
  <c r="K29"/>
  <c r="L29"/>
  <c r="M29"/>
  <c r="C8"/>
  <c r="D8"/>
  <c r="E8"/>
  <c r="F8"/>
  <c r="G8"/>
  <c r="C9"/>
  <c r="D9"/>
  <c r="E9"/>
  <c r="F9"/>
  <c r="G9"/>
  <c r="C10"/>
  <c r="D10"/>
  <c r="E10"/>
  <c r="F10"/>
  <c r="G10"/>
  <c r="C11"/>
  <c r="B35" i="10" s="1"/>
  <c r="D11" i="1"/>
  <c r="C35" i="10" s="1"/>
  <c r="E11" i="1"/>
  <c r="D35" i="10" s="1"/>
  <c r="F11" i="1"/>
  <c r="E35" i="10" s="1"/>
  <c r="G11" i="1"/>
  <c r="F35" i="10" s="1"/>
  <c r="C12" i="1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7"/>
  <c r="D7"/>
  <c r="E7"/>
  <c r="F7"/>
  <c r="G7"/>
  <c r="S6"/>
  <c r="R6"/>
  <c r="Q6"/>
  <c r="P6"/>
  <c r="O6"/>
  <c r="M6"/>
  <c r="L6"/>
  <c r="K6"/>
  <c r="J6"/>
  <c r="I6"/>
  <c r="G6"/>
  <c r="F6"/>
  <c r="E6"/>
  <c r="D6"/>
  <c r="C6"/>
  <c r="R8" i="4"/>
  <c r="S8"/>
  <c r="R9"/>
  <c r="S9"/>
  <c r="T9"/>
  <c r="V9"/>
  <c r="Q10"/>
  <c r="R10"/>
  <c r="S10"/>
  <c r="U10"/>
  <c r="V10"/>
  <c r="Q11"/>
  <c r="B70" i="10" s="1"/>
  <c r="S11" i="4"/>
  <c r="D70" i="10" s="1"/>
  <c r="T11" i="4"/>
  <c r="E70" i="10" s="1"/>
  <c r="U11" i="4"/>
  <c r="F70" i="10" s="1"/>
  <c r="V11" i="4"/>
  <c r="G70" i="10" s="1"/>
  <c r="R12" i="4"/>
  <c r="S12"/>
  <c r="T12"/>
  <c r="V12"/>
  <c r="R13"/>
  <c r="S13"/>
  <c r="T13"/>
  <c r="V13"/>
  <c r="Q14"/>
  <c r="R14"/>
  <c r="S14"/>
  <c r="U14"/>
  <c r="Q15"/>
  <c r="S15"/>
  <c r="T15"/>
  <c r="U15"/>
  <c r="V15"/>
  <c r="Q16"/>
  <c r="R16"/>
  <c r="S16"/>
  <c r="U16"/>
  <c r="Q17"/>
  <c r="S17"/>
  <c r="T17"/>
  <c r="U17"/>
  <c r="V17"/>
  <c r="Q18"/>
  <c r="R18"/>
  <c r="S18"/>
  <c r="U18"/>
  <c r="V18"/>
  <c r="Q19"/>
  <c r="S19"/>
  <c r="T19"/>
  <c r="U19"/>
  <c r="V19"/>
  <c r="Q20"/>
  <c r="R20"/>
  <c r="S20"/>
  <c r="U20"/>
  <c r="Q21"/>
  <c r="S21"/>
  <c r="U21"/>
  <c r="V21"/>
  <c r="R22"/>
  <c r="S22"/>
  <c r="S23"/>
  <c r="V23"/>
  <c r="R24"/>
  <c r="S24"/>
  <c r="T24"/>
  <c r="V24"/>
  <c r="Q25"/>
  <c r="S25"/>
  <c r="T25"/>
  <c r="U25"/>
  <c r="V25"/>
  <c r="Q26"/>
  <c r="S26"/>
  <c r="T26"/>
  <c r="U26"/>
  <c r="Q27"/>
  <c r="S27"/>
  <c r="T27"/>
  <c r="U27"/>
  <c r="Q28"/>
  <c r="R28"/>
  <c r="U28"/>
  <c r="Q29"/>
  <c r="R29"/>
  <c r="S29"/>
  <c r="U29"/>
  <c r="V29"/>
  <c r="J8"/>
  <c r="K8"/>
  <c r="N8"/>
  <c r="O8"/>
  <c r="K9"/>
  <c r="L9"/>
  <c r="N9"/>
  <c r="O9"/>
  <c r="J10"/>
  <c r="K10"/>
  <c r="M10"/>
  <c r="N10"/>
  <c r="O10"/>
  <c r="K11"/>
  <c r="C69" i="10" s="1"/>
  <c r="L11" i="4"/>
  <c r="D69" i="10" s="1"/>
  <c r="M11" i="4"/>
  <c r="E69" i="10" s="1"/>
  <c r="N11" i="4"/>
  <c r="F69" i="10" s="1"/>
  <c r="O11" i="4"/>
  <c r="G69" i="10" s="1"/>
  <c r="J12" i="4"/>
  <c r="K12"/>
  <c r="L12"/>
  <c r="N12"/>
  <c r="O12"/>
  <c r="K13"/>
  <c r="L13"/>
  <c r="N13"/>
  <c r="O13"/>
  <c r="J14"/>
  <c r="K14"/>
  <c r="M14"/>
  <c r="N14"/>
  <c r="O14"/>
  <c r="J15"/>
  <c r="K15"/>
  <c r="L15"/>
  <c r="M15"/>
  <c r="N15"/>
  <c r="O15"/>
  <c r="J16"/>
  <c r="K16"/>
  <c r="M16"/>
  <c r="N16"/>
  <c r="O16"/>
  <c r="J17"/>
  <c r="K17"/>
  <c r="L17"/>
  <c r="N17"/>
  <c r="O17"/>
  <c r="J18"/>
  <c r="K18"/>
  <c r="M18"/>
  <c r="N18"/>
  <c r="O18"/>
  <c r="J19"/>
  <c r="K19"/>
  <c r="L19"/>
  <c r="N19"/>
  <c r="O19"/>
  <c r="J20"/>
  <c r="K20"/>
  <c r="M20"/>
  <c r="N20"/>
  <c r="O20"/>
  <c r="K21"/>
  <c r="N21"/>
  <c r="O21"/>
  <c r="J22"/>
  <c r="K22"/>
  <c r="N22"/>
  <c r="O22"/>
  <c r="J23"/>
  <c r="K23"/>
  <c r="L23"/>
  <c r="N23"/>
  <c r="O23"/>
  <c r="J24"/>
  <c r="N24"/>
  <c r="J25"/>
  <c r="K25"/>
  <c r="L25"/>
  <c r="N25"/>
  <c r="O25"/>
  <c r="K26"/>
  <c r="M26"/>
  <c r="O26"/>
  <c r="K27"/>
  <c r="L27"/>
  <c r="N27"/>
  <c r="O27"/>
  <c r="J28"/>
  <c r="M28"/>
  <c r="N28"/>
  <c r="K29"/>
  <c r="N29"/>
  <c r="O29"/>
  <c r="D8"/>
  <c r="E8"/>
  <c r="F8"/>
  <c r="G8"/>
  <c r="H8"/>
  <c r="D9"/>
  <c r="F9"/>
  <c r="G9"/>
  <c r="H9"/>
  <c r="D10"/>
  <c r="E10"/>
  <c r="F10"/>
  <c r="G10"/>
  <c r="H10"/>
  <c r="D11"/>
  <c r="C68" i="10" s="1"/>
  <c r="E11" i="4"/>
  <c r="D68" i="10" s="1"/>
  <c r="F11" i="4"/>
  <c r="E68" i="10" s="1"/>
  <c r="G11" i="4"/>
  <c r="F68" i="10" s="1"/>
  <c r="H11" i="4"/>
  <c r="G68" i="10" s="1"/>
  <c r="D12" i="4"/>
  <c r="F12"/>
  <c r="G12"/>
  <c r="H12"/>
  <c r="D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E21"/>
  <c r="F21"/>
  <c r="G21"/>
  <c r="D22"/>
  <c r="F22"/>
  <c r="G22"/>
  <c r="H22"/>
  <c r="F23"/>
  <c r="G23"/>
  <c r="D24"/>
  <c r="F24"/>
  <c r="G24"/>
  <c r="H24"/>
  <c r="D25"/>
  <c r="F25"/>
  <c r="G25"/>
  <c r="H25"/>
  <c r="D26"/>
  <c r="E26"/>
  <c r="G26"/>
  <c r="H26"/>
  <c r="D27"/>
  <c r="E27"/>
  <c r="F27"/>
  <c r="G27"/>
  <c r="H27"/>
  <c r="E28"/>
  <c r="F28"/>
  <c r="G28"/>
  <c r="E29"/>
  <c r="F29"/>
  <c r="C8"/>
  <c r="C9"/>
  <c r="C10"/>
  <c r="C11"/>
  <c r="B68" i="10" s="1"/>
  <c r="C12" i="4"/>
  <c r="C13"/>
  <c r="C14"/>
  <c r="C15"/>
  <c r="C16"/>
  <c r="C17"/>
  <c r="C18"/>
  <c r="C19"/>
  <c r="C20"/>
  <c r="C21"/>
  <c r="C22"/>
  <c r="C23"/>
  <c r="C25"/>
  <c r="C26"/>
  <c r="C27"/>
  <c r="C29"/>
  <c r="H8" i="7"/>
  <c r="C7" i="4" s="1"/>
  <c r="N8" i="7"/>
  <c r="D7" i="4" s="1"/>
  <c r="T8" i="7"/>
  <c r="E7" i="4" s="1"/>
  <c r="Z8" i="7"/>
  <c r="F7" i="4" s="1"/>
  <c r="AF8" i="7"/>
  <c r="G7" i="4" s="1"/>
  <c r="AL8" i="7"/>
  <c r="H7" i="4" s="1"/>
  <c r="AS8" i="7"/>
  <c r="AY8"/>
  <c r="K7" i="4" s="1"/>
  <c r="BE8" i="7"/>
  <c r="L7" i="4" s="1"/>
  <c r="BK8" i="7"/>
  <c r="M7" i="4" s="1"/>
  <c r="BQ8" i="7"/>
  <c r="N7" i="4" s="1"/>
  <c r="BW8" i="7"/>
  <c r="O7" i="4" s="1"/>
  <c r="CD8" i="7"/>
  <c r="CJ8"/>
  <c r="R7" i="4" s="1"/>
  <c r="CP8" i="7"/>
  <c r="S7" i="4" s="1"/>
  <c r="CV8" i="7"/>
  <c r="T7" i="4" s="1"/>
  <c r="DB8" i="7"/>
  <c r="U7" i="4" s="1"/>
  <c r="DH8" i="7"/>
  <c r="V7" i="4" s="1"/>
  <c r="DH7" i="7"/>
  <c r="V6" i="4" s="1"/>
  <c r="DB7" i="7"/>
  <c r="U6" i="4" s="1"/>
  <c r="CV7" i="7"/>
  <c r="T6" i="4" s="1"/>
  <c r="CP7" i="7"/>
  <c r="S6" i="4" s="1"/>
  <c r="CJ7" i="7"/>
  <c r="R6" i="4" s="1"/>
  <c r="CD7" i="7"/>
  <c r="CD31" s="1"/>
  <c r="BW7"/>
  <c r="O6" i="4" s="1"/>
  <c r="BQ7" i="7"/>
  <c r="N6" i="4" s="1"/>
  <c r="BK7" i="7"/>
  <c r="M6" i="4" s="1"/>
  <c r="BE7" i="7"/>
  <c r="L6" i="4" s="1"/>
  <c r="AY7" i="7"/>
  <c r="K6" i="4" s="1"/>
  <c r="AS7" i="7"/>
  <c r="J6" i="4" s="1"/>
  <c r="AL7" i="7"/>
  <c r="H6" i="4" s="1"/>
  <c r="AF7" i="7"/>
  <c r="G6" i="4" s="1"/>
  <c r="Z7" i="7"/>
  <c r="F6" i="4" s="1"/>
  <c r="T7" i="7"/>
  <c r="E6" i="4" s="1"/>
  <c r="N7" i="7"/>
  <c r="D6" i="4" s="1"/>
  <c r="H7" i="7"/>
  <c r="C6" i="4" s="1"/>
  <c r="DI19" i="7" l="1"/>
  <c r="DI20"/>
  <c r="T18" i="4"/>
  <c r="DI17" i="7"/>
  <c r="DI28"/>
  <c r="DI11"/>
  <c r="AM30"/>
  <c r="N31"/>
  <c r="H31"/>
  <c r="DH31"/>
  <c r="DI15"/>
  <c r="DB31"/>
  <c r="CV31"/>
  <c r="CP31"/>
  <c r="DI16"/>
  <c r="DI10"/>
  <c r="DI22"/>
  <c r="DI18"/>
  <c r="DI12"/>
  <c r="R19" i="4"/>
  <c r="W19" s="1"/>
  <c r="DI9" i="7"/>
  <c r="DI13"/>
  <c r="DI23"/>
  <c r="DI25"/>
  <c r="CJ31"/>
  <c r="DI14"/>
  <c r="DI26"/>
  <c r="DI30"/>
  <c r="BW31"/>
  <c r="BX11"/>
  <c r="BX17"/>
  <c r="BX29"/>
  <c r="BQ31"/>
  <c r="BX10"/>
  <c r="BX12"/>
  <c r="BX14"/>
  <c r="BX16"/>
  <c r="BX20"/>
  <c r="BX28"/>
  <c r="BK31"/>
  <c r="BX9"/>
  <c r="BX13"/>
  <c r="BX15"/>
  <c r="BX19"/>
  <c r="BX27"/>
  <c r="L28" i="4"/>
  <c r="L16"/>
  <c r="P16" s="1"/>
  <c r="L10"/>
  <c r="BE31" i="7"/>
  <c r="AY31"/>
  <c r="J11" i="4"/>
  <c r="J9"/>
  <c r="BX18" i="7"/>
  <c r="BX22"/>
  <c r="BX24"/>
  <c r="BX30"/>
  <c r="AS31"/>
  <c r="BX26"/>
  <c r="J27" i="4"/>
  <c r="P27" s="1"/>
  <c r="J13"/>
  <c r="BX25" i="7"/>
  <c r="AL31"/>
  <c r="AF31"/>
  <c r="AM9"/>
  <c r="AM19"/>
  <c r="AM25"/>
  <c r="AM27"/>
  <c r="AM11"/>
  <c r="AM15"/>
  <c r="AM17"/>
  <c r="AM21"/>
  <c r="AM14"/>
  <c r="AM20"/>
  <c r="AM28"/>
  <c r="Z31"/>
  <c r="AM12"/>
  <c r="AM16"/>
  <c r="AM18"/>
  <c r="AM29"/>
  <c r="AM22"/>
  <c r="AM23"/>
  <c r="AM26"/>
  <c r="AM24"/>
  <c r="T31"/>
  <c r="T15" i="1"/>
  <c r="F24" i="9" s="1"/>
  <c r="N11" i="1"/>
  <c r="E16" i="9" s="1"/>
  <c r="D12" i="10" s="1"/>
  <c r="T22" i="1"/>
  <c r="F38" i="9" s="1"/>
  <c r="H19" i="1"/>
  <c r="D32" i="9" s="1"/>
  <c r="I25" i="4"/>
  <c r="I19"/>
  <c r="I15"/>
  <c r="P18"/>
  <c r="H25" i="1"/>
  <c r="D44" i="9" s="1"/>
  <c r="H17" i="1"/>
  <c r="D28" i="9" s="1"/>
  <c r="H16" i="1"/>
  <c r="D26" i="9" s="1"/>
  <c r="H15" i="1"/>
  <c r="D24" i="9" s="1"/>
  <c r="H12" i="1"/>
  <c r="D18" i="9" s="1"/>
  <c r="H11" i="1"/>
  <c r="D16" i="9" s="1"/>
  <c r="C12" i="10" s="1"/>
  <c r="I14" i="4"/>
  <c r="I10"/>
  <c r="P13"/>
  <c r="P10"/>
  <c r="W18"/>
  <c r="H10" i="1"/>
  <c r="D14" i="9" s="1"/>
  <c r="N28" i="1"/>
  <c r="E50" i="9" s="1"/>
  <c r="N26" i="1"/>
  <c r="E46" i="9" s="1"/>
  <c r="N21" i="1"/>
  <c r="E36" i="9" s="1"/>
  <c r="N19" i="1"/>
  <c r="E32" i="9" s="1"/>
  <c r="N18" i="1"/>
  <c r="E30" i="9" s="1"/>
  <c r="N17" i="1"/>
  <c r="E28" i="9" s="1"/>
  <c r="N16" i="1"/>
  <c r="E26" i="9" s="1"/>
  <c r="N15" i="1"/>
  <c r="E24" i="9" s="1"/>
  <c r="N14" i="1"/>
  <c r="E22" i="9" s="1"/>
  <c r="H14" i="1"/>
  <c r="D22" i="9" s="1"/>
  <c r="I17" i="4"/>
  <c r="I11"/>
  <c r="P19"/>
  <c r="H18" i="1"/>
  <c r="D30" i="9" s="1"/>
  <c r="N10" i="1"/>
  <c r="E14" i="9" s="1"/>
  <c r="N9" i="1"/>
  <c r="E12" i="9" s="1"/>
  <c r="T19" i="1"/>
  <c r="F32" i="9" s="1"/>
  <c r="T18" i="1"/>
  <c r="F30" i="9" s="1"/>
  <c r="T14" i="1"/>
  <c r="F22" i="9" s="1"/>
  <c r="T11" i="1"/>
  <c r="F16" i="9" s="1"/>
  <c r="E12" i="10" s="1"/>
  <c r="T10" i="1"/>
  <c r="F14" i="9" s="1"/>
  <c r="H68" i="10"/>
  <c r="E38"/>
  <c r="I29" i="4"/>
  <c r="H29" i="1"/>
  <c r="D52" i="9" s="1"/>
  <c r="H28" i="1"/>
  <c r="D50" i="9" s="1"/>
  <c r="H24" i="1"/>
  <c r="D42" i="9" s="1"/>
  <c r="N29" i="1"/>
  <c r="E52" i="9" s="1"/>
  <c r="N25" i="1"/>
  <c r="E44" i="9" s="1"/>
  <c r="N24" i="1"/>
  <c r="E42" i="9" s="1"/>
  <c r="T25" i="1"/>
  <c r="F44" i="9" s="1"/>
  <c r="W23" i="4"/>
  <c r="W26"/>
  <c r="W25"/>
  <c r="H22" i="1"/>
  <c r="D38" i="9" s="1"/>
  <c r="H13" i="1"/>
  <c r="D20" i="9" s="1"/>
  <c r="H9" i="1"/>
  <c r="D12" i="9" s="1"/>
  <c r="H8" i="1"/>
  <c r="D10" i="9" s="1"/>
  <c r="N27" i="1"/>
  <c r="E48" i="9" s="1"/>
  <c r="N23" i="1"/>
  <c r="E40" i="9" s="1"/>
  <c r="N13" i="1"/>
  <c r="E20" i="9" s="1"/>
  <c r="N12" i="1"/>
  <c r="E18" i="9" s="1"/>
  <c r="T27" i="1"/>
  <c r="F48" i="9" s="1"/>
  <c r="T26" i="1"/>
  <c r="F46" i="9" s="1"/>
  <c r="T24" i="1"/>
  <c r="F42" i="9" s="1"/>
  <c r="T23" i="1"/>
  <c r="F40" i="9" s="1"/>
  <c r="T8" i="1"/>
  <c r="F10" i="9" s="1"/>
  <c r="I22" i="4"/>
  <c r="I26"/>
  <c r="G37" i="10"/>
  <c r="W20" i="4"/>
  <c r="H21" i="1"/>
  <c r="D36" i="9" s="1"/>
  <c r="H20" i="1"/>
  <c r="D34" i="9" s="1"/>
  <c r="N22" i="1"/>
  <c r="E38" i="9" s="1"/>
  <c r="P12" i="4"/>
  <c r="F38" i="10"/>
  <c r="C38"/>
  <c r="D38"/>
  <c r="D71"/>
  <c r="G71"/>
  <c r="F71"/>
  <c r="E71"/>
  <c r="H70"/>
  <c r="G36"/>
  <c r="P29" i="4"/>
  <c r="P28"/>
  <c r="T29" i="1"/>
  <c r="F52" i="9" s="1"/>
  <c r="T28" i="1"/>
  <c r="F50" i="9" s="1"/>
  <c r="DI29" i="7"/>
  <c r="W28" i="4"/>
  <c r="C28"/>
  <c r="C30" s="1"/>
  <c r="B33" i="3" s="1"/>
  <c r="W29" i="4"/>
  <c r="DI27" i="7"/>
  <c r="R27" i="4"/>
  <c r="W27" s="1"/>
  <c r="J26"/>
  <c r="P26" s="1"/>
  <c r="H27" i="1"/>
  <c r="D48" i="9" s="1"/>
  <c r="H26" i="1"/>
  <c r="D46" i="9" s="1"/>
  <c r="I27" i="4"/>
  <c r="E24"/>
  <c r="I24" s="1"/>
  <c r="Q24"/>
  <c r="W24" s="1"/>
  <c r="K24"/>
  <c r="P24" s="1"/>
  <c r="P25"/>
  <c r="I23"/>
  <c r="G30" i="1"/>
  <c r="F7" i="3" s="1"/>
  <c r="DI24" i="7"/>
  <c r="P23" i="4"/>
  <c r="P22"/>
  <c r="Q22"/>
  <c r="W22" s="1"/>
  <c r="K30" i="1"/>
  <c r="D8" i="3" s="1"/>
  <c r="BX23" i="7"/>
  <c r="L30" i="1"/>
  <c r="E8" i="3" s="1"/>
  <c r="H23" i="1"/>
  <c r="D40" i="9" s="1"/>
  <c r="W21" i="4"/>
  <c r="I21"/>
  <c r="N20" i="1"/>
  <c r="E34" i="9" s="1"/>
  <c r="DI21" i="7"/>
  <c r="L21" i="4"/>
  <c r="P21" s="1"/>
  <c r="P20"/>
  <c r="S30" i="1"/>
  <c r="F9" i="3" s="1"/>
  <c r="T20" i="1"/>
  <c r="T21"/>
  <c r="F36" i="9" s="1"/>
  <c r="BX21" i="7"/>
  <c r="I18" i="4"/>
  <c r="P17"/>
  <c r="W16"/>
  <c r="T16" i="1"/>
  <c r="T17"/>
  <c r="F28" i="9" s="1"/>
  <c r="W17" i="4"/>
  <c r="P15"/>
  <c r="P14"/>
  <c r="W14"/>
  <c r="W15"/>
  <c r="E13"/>
  <c r="I13" s="1"/>
  <c r="Q12"/>
  <c r="W12" s="1"/>
  <c r="I30" i="1"/>
  <c r="B8" i="3" s="1"/>
  <c r="T12" i="1"/>
  <c r="Q13" i="4"/>
  <c r="W13" s="1"/>
  <c r="T13" i="1"/>
  <c r="F20" i="9" s="1"/>
  <c r="J30" i="1"/>
  <c r="C8" i="3" s="1"/>
  <c r="AM13" i="7"/>
  <c r="DJ11"/>
  <c r="W10" i="4"/>
  <c r="P11"/>
  <c r="W11"/>
  <c r="I9"/>
  <c r="P8"/>
  <c r="Q8"/>
  <c r="W8" s="1"/>
  <c r="AM10" i="7"/>
  <c r="Q9" i="4"/>
  <c r="W9" s="1"/>
  <c r="T9" i="1"/>
  <c r="F12" i="9" s="1"/>
  <c r="N8" i="1"/>
  <c r="E10" i="9" s="1"/>
  <c r="P9" i="4"/>
  <c r="V30"/>
  <c r="G35" i="3" s="1"/>
  <c r="U30" i="4"/>
  <c r="F35" i="3" s="1"/>
  <c r="T30" i="4"/>
  <c r="E35" i="3" s="1"/>
  <c r="S30" i="4"/>
  <c r="D35" i="3" s="1"/>
  <c r="T7" i="1"/>
  <c r="F8" i="9" s="1"/>
  <c r="O30" i="1"/>
  <c r="B9" i="3" s="1"/>
  <c r="DI8" i="7"/>
  <c r="Q7" i="4"/>
  <c r="W7" s="1"/>
  <c r="N30"/>
  <c r="F34" i="3" s="1"/>
  <c r="N7" i="1"/>
  <c r="E8" i="9" s="1"/>
  <c r="BX8" i="7"/>
  <c r="M30" i="1"/>
  <c r="F8" i="3" s="1"/>
  <c r="J7" i="4"/>
  <c r="P7" s="1"/>
  <c r="G30"/>
  <c r="F33" i="3" s="1"/>
  <c r="F30" i="4"/>
  <c r="E33" i="3" s="1"/>
  <c r="I7" i="4"/>
  <c r="AM8" i="7"/>
  <c r="DI7"/>
  <c r="P30" i="1"/>
  <c r="C9" i="3" s="1"/>
  <c r="Q6" i="4"/>
  <c r="O30"/>
  <c r="G34" i="3" s="1"/>
  <c r="M30" i="4"/>
  <c r="E34" i="3" s="1"/>
  <c r="P6" i="4"/>
  <c r="BX7" i="7"/>
  <c r="H30" i="4"/>
  <c r="G33" i="3" s="1"/>
  <c r="C30" i="1"/>
  <c r="B7" i="3" s="1"/>
  <c r="D30" i="4"/>
  <c r="C33" i="3" s="1"/>
  <c r="I6" i="4"/>
  <c r="H6" i="1"/>
  <c r="AM7" i="7"/>
  <c r="D30" i="1"/>
  <c r="C7" i="3" s="1"/>
  <c r="E30" i="1"/>
  <c r="D7" i="3" s="1"/>
  <c r="H7" i="1"/>
  <c r="F30"/>
  <c r="E7" i="3" s="1"/>
  <c r="R30" i="1"/>
  <c r="E9" i="3" s="1"/>
  <c r="Q30" i="1"/>
  <c r="D9" i="3" s="1"/>
  <c r="T6" i="1"/>
  <c r="N6"/>
  <c r="I20" i="4"/>
  <c r="I16"/>
  <c r="I12"/>
  <c r="I8"/>
  <c r="DJ17" i="7"/>
  <c r="D6" i="9" l="1"/>
  <c r="H30" i="1"/>
  <c r="B69" i="10"/>
  <c r="H69" s="1"/>
  <c r="H71" s="1"/>
  <c r="F6" i="9"/>
  <c r="T30" i="1"/>
  <c r="E6" i="9"/>
  <c r="N30" i="1"/>
  <c r="DJ27" i="7"/>
  <c r="DJ30"/>
  <c r="DJ9"/>
  <c r="DJ22"/>
  <c r="DJ15"/>
  <c r="DJ28"/>
  <c r="DJ19"/>
  <c r="DJ25"/>
  <c r="I28" i="4"/>
  <c r="DJ12" i="7"/>
  <c r="X20" i="4"/>
  <c r="DJ26" i="7"/>
  <c r="DJ14"/>
  <c r="DJ16"/>
  <c r="DJ18"/>
  <c r="DI31"/>
  <c r="U13" i="1"/>
  <c r="DJ21" i="7"/>
  <c r="DJ24"/>
  <c r="DJ10"/>
  <c r="DJ20"/>
  <c r="DJ13"/>
  <c r="X18" i="4"/>
  <c r="B71" i="10"/>
  <c r="X21" i="4"/>
  <c r="U26" i="1"/>
  <c r="G35" i="10"/>
  <c r="G38" s="1"/>
  <c r="DJ23" i="7"/>
  <c r="BX31"/>
  <c r="X26" i="4"/>
  <c r="G24" i="9"/>
  <c r="U15" i="1"/>
  <c r="U27"/>
  <c r="AM31" i="7"/>
  <c r="DJ29"/>
  <c r="X23" i="4"/>
  <c r="X17"/>
  <c r="X19"/>
  <c r="L30"/>
  <c r="D34" i="3" s="1"/>
  <c r="G10" i="9"/>
  <c r="G22"/>
  <c r="X9" i="4"/>
  <c r="U19" i="1"/>
  <c r="G12" i="9"/>
  <c r="G40"/>
  <c r="G14"/>
  <c r="G32"/>
  <c r="U21" i="1"/>
  <c r="G16" i="9"/>
  <c r="G20"/>
  <c r="X14" i="4"/>
  <c r="X13"/>
  <c r="X28"/>
  <c r="U18" i="1"/>
  <c r="U28"/>
  <c r="U25"/>
  <c r="U10"/>
  <c r="X12" i="4"/>
  <c r="U29" i="1"/>
  <c r="U11"/>
  <c r="G44" i="9"/>
  <c r="X11" i="4"/>
  <c r="X15"/>
  <c r="G30" i="9"/>
  <c r="X10" i="4"/>
  <c r="X8"/>
  <c r="U17" i="1"/>
  <c r="U22"/>
  <c r="G36" i="9"/>
  <c r="G38"/>
  <c r="U24" i="1"/>
  <c r="G28" i="9"/>
  <c r="X25" i="4"/>
  <c r="G50" i="9"/>
  <c r="C71" i="10"/>
  <c r="U14" i="1"/>
  <c r="X16" i="4"/>
  <c r="R30"/>
  <c r="C35" i="3" s="1"/>
  <c r="G46" i="9"/>
  <c r="G42"/>
  <c r="X27" i="4"/>
  <c r="B38" i="10"/>
  <c r="X22" i="4"/>
  <c r="G52" i="9"/>
  <c r="J30" i="4"/>
  <c r="B34" i="3" s="1"/>
  <c r="G48" i="9"/>
  <c r="X29" i="4"/>
  <c r="X24"/>
  <c r="K30"/>
  <c r="C34" i="3" s="1"/>
  <c r="U23" i="1"/>
  <c r="F10" i="3"/>
  <c r="U20" i="1"/>
  <c r="F34" i="9"/>
  <c r="G34" s="1"/>
  <c r="B10" i="3"/>
  <c r="U16" i="1"/>
  <c r="F26" i="9"/>
  <c r="G26" s="1"/>
  <c r="U12" i="1"/>
  <c r="F18" i="9"/>
  <c r="G18" s="1"/>
  <c r="G8" i="3"/>
  <c r="E30" i="4"/>
  <c r="D33" i="3" s="1"/>
  <c r="U9" i="1"/>
  <c r="U8"/>
  <c r="F36" i="3"/>
  <c r="DJ8" i="7"/>
  <c r="X7" i="4"/>
  <c r="E36" i="3"/>
  <c r="U7" i="1"/>
  <c r="D8" i="9"/>
  <c r="G8" s="1"/>
  <c r="C10" i="3"/>
  <c r="G9"/>
  <c r="Q30" i="4"/>
  <c r="B35" i="3" s="1"/>
  <c r="W6" i="4"/>
  <c r="X6" s="1"/>
  <c r="G36" i="3"/>
  <c r="DJ7" i="7"/>
  <c r="E53" i="9"/>
  <c r="U6" i="1"/>
  <c r="E10" i="3"/>
  <c r="G7"/>
  <c r="D10"/>
  <c r="G6" i="9" l="1"/>
  <c r="G53" s="1"/>
  <c r="D36" i="3"/>
  <c r="DJ31" i="7"/>
  <c r="H35" i="3"/>
  <c r="H34"/>
  <c r="C36"/>
  <c r="H33"/>
  <c r="B36"/>
  <c r="F53" i="9"/>
  <c r="U30" i="1"/>
  <c r="X30" i="4"/>
  <c r="D53" i="9"/>
  <c r="G10" i="3"/>
  <c r="F12" i="10"/>
  <c r="H36" i="3" l="1"/>
</calcChain>
</file>

<file path=xl/comments1.xml><?xml version="1.0" encoding="utf-8"?>
<comments xmlns="http://schemas.openxmlformats.org/spreadsheetml/2006/main">
  <authors>
    <author>MD</author>
  </authors>
  <commentList>
    <comment ref="B7" authorId="0">
      <text>
        <r>
          <rPr>
            <b/>
            <sz val="15"/>
            <color indexed="81"/>
            <rFont val="Tahoma"/>
            <family val="2"/>
          </rPr>
          <t>Change Class here and for all the three Charts in this sheet it will display their respective data along with Chart.</t>
        </r>
      </text>
    </comment>
  </commentList>
</comments>
</file>

<file path=xl/sharedStrings.xml><?xml version="1.0" encoding="utf-8"?>
<sst xmlns="http://schemas.openxmlformats.org/spreadsheetml/2006/main" count="365" uniqueCount="61">
  <si>
    <t>Sr. No.</t>
  </si>
  <si>
    <t>Class</t>
  </si>
  <si>
    <t>Boys</t>
  </si>
  <si>
    <t>Girls</t>
  </si>
  <si>
    <t>Total</t>
  </si>
  <si>
    <t>1-A</t>
  </si>
  <si>
    <t>1-B</t>
  </si>
  <si>
    <t>2-A</t>
  </si>
  <si>
    <t>2-B</t>
  </si>
  <si>
    <t>3-A</t>
  </si>
  <si>
    <t>3-B</t>
  </si>
  <si>
    <t>4-A</t>
  </si>
  <si>
    <t>4-B</t>
  </si>
  <si>
    <t>5-A</t>
  </si>
  <si>
    <t>5-B</t>
  </si>
  <si>
    <t>6-A</t>
  </si>
  <si>
    <t>6-B</t>
  </si>
  <si>
    <t>7-A</t>
  </si>
  <si>
    <t>7-B</t>
  </si>
  <si>
    <t>8-A</t>
  </si>
  <si>
    <t>8-B</t>
  </si>
  <si>
    <t>9-A</t>
  </si>
  <si>
    <t>9-B</t>
  </si>
  <si>
    <t>10-A</t>
  </si>
  <si>
    <t>10-B</t>
  </si>
  <si>
    <t>11-A</t>
  </si>
  <si>
    <t>11-B</t>
  </si>
  <si>
    <t>12-A</t>
  </si>
  <si>
    <t>12-B</t>
  </si>
  <si>
    <t>SC</t>
  </si>
  <si>
    <t>ST</t>
  </si>
  <si>
    <t>OBC</t>
  </si>
  <si>
    <t>EBC</t>
  </si>
  <si>
    <t>Grand Total</t>
  </si>
  <si>
    <t>Gen</t>
  </si>
  <si>
    <t>Hindu</t>
  </si>
  <si>
    <t>Muslim</t>
  </si>
  <si>
    <t>Sikh</t>
  </si>
  <si>
    <t>Chirstian</t>
  </si>
  <si>
    <t>Parsi</t>
  </si>
  <si>
    <t>Others</t>
  </si>
  <si>
    <t>Gender</t>
  </si>
  <si>
    <t>Christian</t>
  </si>
  <si>
    <t>B          O          Y          S</t>
  </si>
  <si>
    <t>G          I          R          L          S</t>
  </si>
  <si>
    <t>Class Strength</t>
  </si>
  <si>
    <t>TOTAL</t>
  </si>
  <si>
    <t>O          T          H          E          R          S</t>
  </si>
  <si>
    <t>CUMULATIVE DATA - DATA ENTRY SHEET</t>
  </si>
  <si>
    <t>Classwise Religionwise Data</t>
  </si>
  <si>
    <t>Classwise Genderwise Data</t>
  </si>
  <si>
    <t>Charts - Cumulative Data</t>
  </si>
  <si>
    <t>School Strength - Caste and Genderwise</t>
  </si>
  <si>
    <t>School Strength - Religion and Genderwise</t>
  </si>
  <si>
    <t>Charts -Classwise</t>
  </si>
  <si>
    <t>Genderwise Class Data</t>
  </si>
  <si>
    <t>No. of Students</t>
  </si>
  <si>
    <t>Genderwise Castewise Data</t>
  </si>
  <si>
    <t>Genderwise Religionwise Data</t>
  </si>
  <si>
    <t>School Statistical Register Excel Template</t>
  </si>
  <si>
    <t>www.ExcelDataPro.com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</si>
</sst>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0"/>
      <name val="Lucida Calligraphy"/>
      <family val="4"/>
    </font>
    <font>
      <b/>
      <u/>
      <sz val="20"/>
      <color rgb="FFFFFF00"/>
      <name val="Lucida Calligraphy"/>
      <family val="4"/>
    </font>
    <font>
      <b/>
      <sz val="20"/>
      <color rgb="FFFFFF00"/>
      <name val="Lucida Calligraphy"/>
      <family val="4"/>
    </font>
    <font>
      <b/>
      <sz val="18"/>
      <color theme="0"/>
      <name val="Lucida Calligraphy"/>
      <family val="4"/>
    </font>
    <font>
      <b/>
      <u/>
      <sz val="16"/>
      <color theme="0"/>
      <name val="Andalus"/>
      <family val="1"/>
    </font>
    <font>
      <b/>
      <sz val="16"/>
      <color theme="0"/>
      <name val="Lucida Calligraphy"/>
      <family val="4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Lucida Calligraphy"/>
      <family val="4"/>
    </font>
    <font>
      <b/>
      <u/>
      <sz val="12"/>
      <color theme="0"/>
      <name val="Andalus"/>
      <family val="1"/>
    </font>
    <font>
      <b/>
      <sz val="18"/>
      <color theme="0"/>
      <name val="Andalus"/>
      <family val="1"/>
    </font>
    <font>
      <b/>
      <u/>
      <sz val="18"/>
      <color theme="0"/>
      <name val="Andalus"/>
      <family val="1"/>
    </font>
    <font>
      <b/>
      <u/>
      <sz val="12"/>
      <color theme="0"/>
      <name val="Calibri"/>
      <family val="2"/>
      <scheme val="minor"/>
    </font>
    <font>
      <b/>
      <sz val="15"/>
      <color indexed="81"/>
      <name val="Tahoma"/>
      <family val="2"/>
    </font>
    <font>
      <b/>
      <sz val="35"/>
      <color theme="0"/>
      <name val="Lucida Calligraphy"/>
      <family val="4"/>
    </font>
    <font>
      <b/>
      <u/>
      <sz val="40"/>
      <color rgb="FFFFFF00"/>
      <name val="Lucida Calligraphy"/>
      <family val="4"/>
    </font>
    <font>
      <b/>
      <sz val="40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0" xfId="0" applyFont="1" applyFill="1" applyBorder="1"/>
    <xf numFmtId="0" fontId="2" fillId="2" borderId="1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textRotation="48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2" fillId="0" borderId="0" xfId="0" applyFont="1"/>
    <xf numFmtId="0" fontId="10" fillId="2" borderId="1" xfId="0" applyFont="1" applyFill="1" applyBorder="1" applyAlignment="1">
      <alignment horizontal="center" vertical="center" textRotation="90"/>
    </xf>
    <xf numFmtId="0" fontId="10" fillId="2" borderId="17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0" fillId="2" borderId="1" xfId="0" applyFont="1" applyFill="1" applyBorder="1"/>
    <xf numFmtId="0" fontId="10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0" fillId="2" borderId="0" xfId="0" applyFont="1" applyFill="1" applyBorder="1"/>
    <xf numFmtId="0" fontId="10" fillId="4" borderId="1" xfId="0" applyFont="1" applyFill="1" applyBorder="1"/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Border="1"/>
    <xf numFmtId="0" fontId="1" fillId="2" borderId="1" xfId="0" applyFont="1" applyFill="1" applyBorder="1"/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6" xfId="0" applyFont="1" applyFill="1" applyBorder="1"/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0" fillId="2" borderId="4" xfId="1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 sz="1200" u="sng"/>
            </a:pPr>
            <a:r>
              <a:rPr lang="en-IN" sz="1200" u="sng"/>
              <a:t>School</a:t>
            </a:r>
            <a:r>
              <a:rPr lang="en-IN" sz="1200" u="sng" baseline="0"/>
              <a:t> Strength - Caste and Genderwise</a:t>
            </a:r>
            <a:endParaRPr lang="en-IN" sz="1200" u="sng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'Charts-Cumulative Data'!$A$7</c:f>
              <c:strCache>
                <c:ptCount val="1"/>
                <c:pt idx="0">
                  <c:v>Boys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'Charts-Cumulative Data'!$B$6:$F$6</c:f>
              <c:strCache>
                <c:ptCount val="5"/>
                <c:pt idx="0">
                  <c:v>SC</c:v>
                </c:pt>
                <c:pt idx="1">
                  <c:v>ST</c:v>
                </c:pt>
                <c:pt idx="2">
                  <c:v>OBC</c:v>
                </c:pt>
                <c:pt idx="3">
                  <c:v>EBC</c:v>
                </c:pt>
                <c:pt idx="4">
                  <c:v>Gen</c:v>
                </c:pt>
              </c:strCache>
            </c:strRef>
          </c:cat>
          <c:val>
            <c:numRef>
              <c:f>'Charts-Cumulative Data'!$B$7:$F$7</c:f>
              <c:numCache>
                <c:formatCode>General</c:formatCode>
                <c:ptCount val="5"/>
                <c:pt idx="0">
                  <c:v>48</c:v>
                </c:pt>
                <c:pt idx="1">
                  <c:v>84</c:v>
                </c:pt>
                <c:pt idx="2">
                  <c:v>0</c:v>
                </c:pt>
                <c:pt idx="3">
                  <c:v>0</c:v>
                </c:pt>
                <c:pt idx="4">
                  <c:v>252</c:v>
                </c:pt>
              </c:numCache>
            </c:numRef>
          </c:val>
        </c:ser>
        <c:ser>
          <c:idx val="1"/>
          <c:order val="1"/>
          <c:tx>
            <c:strRef>
              <c:f>'Charts-Cumulative Data'!$A$8</c:f>
              <c:strCache>
                <c:ptCount val="1"/>
                <c:pt idx="0">
                  <c:v>Girls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'Charts-Cumulative Data'!$B$6:$F$6</c:f>
              <c:strCache>
                <c:ptCount val="5"/>
                <c:pt idx="0">
                  <c:v>SC</c:v>
                </c:pt>
                <c:pt idx="1">
                  <c:v>ST</c:v>
                </c:pt>
                <c:pt idx="2">
                  <c:v>OBC</c:v>
                </c:pt>
                <c:pt idx="3">
                  <c:v>EBC</c:v>
                </c:pt>
                <c:pt idx="4">
                  <c:v>Gen</c:v>
                </c:pt>
              </c:strCache>
            </c:strRef>
          </c:cat>
          <c:val>
            <c:numRef>
              <c:f>'Charts-Cumulative Data'!$B$8:$F$8</c:f>
              <c:numCache>
                <c:formatCode>General</c:formatCode>
                <c:ptCount val="5"/>
                <c:pt idx="0">
                  <c:v>288</c:v>
                </c:pt>
                <c:pt idx="1">
                  <c:v>36</c:v>
                </c:pt>
                <c:pt idx="2">
                  <c:v>12</c:v>
                </c:pt>
                <c:pt idx="3">
                  <c:v>48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'Charts-Cumulative Data'!$A$9</c:f>
              <c:strCache>
                <c:ptCount val="1"/>
                <c:pt idx="0">
                  <c:v>Others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'Charts-Cumulative Data'!$B$6:$F$6</c:f>
              <c:strCache>
                <c:ptCount val="5"/>
                <c:pt idx="0">
                  <c:v>SC</c:v>
                </c:pt>
                <c:pt idx="1">
                  <c:v>ST</c:v>
                </c:pt>
                <c:pt idx="2">
                  <c:v>OBC</c:v>
                </c:pt>
                <c:pt idx="3">
                  <c:v>EBC</c:v>
                </c:pt>
                <c:pt idx="4">
                  <c:v>Gen</c:v>
                </c:pt>
              </c:strCache>
            </c:strRef>
          </c:cat>
          <c:val>
            <c:numRef>
              <c:f>'Charts-Cumulative Data'!$B$9:$F$9</c:f>
              <c:numCache>
                <c:formatCode>General</c:formatCode>
                <c:ptCount val="5"/>
                <c:pt idx="0">
                  <c:v>0</c:v>
                </c:pt>
                <c:pt idx="1">
                  <c:v>252</c:v>
                </c:pt>
                <c:pt idx="2">
                  <c:v>0</c:v>
                </c:pt>
                <c:pt idx="3">
                  <c:v>36</c:v>
                </c:pt>
                <c:pt idx="4">
                  <c:v>84</c:v>
                </c:pt>
              </c:numCache>
            </c:numRef>
          </c:val>
        </c:ser>
        <c:dLbls>
          <c:showVal val="1"/>
        </c:dLbls>
        <c:overlap val="100"/>
        <c:axId val="115304704"/>
        <c:axId val="115326976"/>
      </c:barChart>
      <c:catAx>
        <c:axId val="115304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5326976"/>
        <c:crosses val="autoZero"/>
        <c:auto val="1"/>
        <c:lblAlgn val="ctr"/>
        <c:lblOffset val="100"/>
      </c:catAx>
      <c:valAx>
        <c:axId val="1153269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53047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 u="sng"/>
            </a:pPr>
            <a:r>
              <a:rPr lang="en-IN" u="sng"/>
              <a:t>School Strength - Religion and Genderwise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'Charts-Cumulative Data'!$A$33</c:f>
              <c:strCache>
                <c:ptCount val="1"/>
                <c:pt idx="0">
                  <c:v>Boys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'Charts-Cumulative Data'!$B$32:$G$32</c:f>
              <c:strCache>
                <c:ptCount val="6"/>
                <c:pt idx="0">
                  <c:v>Hindu</c:v>
                </c:pt>
                <c:pt idx="1">
                  <c:v>Muslim</c:v>
                </c:pt>
                <c:pt idx="2">
                  <c:v>Chirstian</c:v>
                </c:pt>
                <c:pt idx="3">
                  <c:v>Sikh</c:v>
                </c:pt>
                <c:pt idx="4">
                  <c:v>Parsi</c:v>
                </c:pt>
                <c:pt idx="5">
                  <c:v>Others</c:v>
                </c:pt>
              </c:strCache>
            </c:strRef>
          </c:cat>
          <c:val>
            <c:numRef>
              <c:f>'Charts-Cumulative Data'!$B$33:$G$33</c:f>
              <c:numCache>
                <c:formatCode>General</c:formatCode>
                <c:ptCount val="6"/>
                <c:pt idx="0">
                  <c:v>48</c:v>
                </c:pt>
                <c:pt idx="1">
                  <c:v>36</c:v>
                </c:pt>
                <c:pt idx="2">
                  <c:v>36</c:v>
                </c:pt>
                <c:pt idx="3">
                  <c:v>72</c:v>
                </c:pt>
                <c:pt idx="4">
                  <c:v>60</c:v>
                </c:pt>
                <c:pt idx="5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'Charts-Cumulative Data'!$A$34</c:f>
              <c:strCache>
                <c:ptCount val="1"/>
                <c:pt idx="0">
                  <c:v>Girls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'Charts-Cumulative Data'!$B$32:$G$32</c:f>
              <c:strCache>
                <c:ptCount val="6"/>
                <c:pt idx="0">
                  <c:v>Hindu</c:v>
                </c:pt>
                <c:pt idx="1">
                  <c:v>Muslim</c:v>
                </c:pt>
                <c:pt idx="2">
                  <c:v>Chirstian</c:v>
                </c:pt>
                <c:pt idx="3">
                  <c:v>Sikh</c:v>
                </c:pt>
                <c:pt idx="4">
                  <c:v>Parsi</c:v>
                </c:pt>
                <c:pt idx="5">
                  <c:v>Others</c:v>
                </c:pt>
              </c:strCache>
            </c:strRef>
          </c:cat>
          <c:val>
            <c:numRef>
              <c:f>'Charts-Cumulative Data'!$B$34:$G$34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120</c:v>
                </c:pt>
              </c:numCache>
            </c:numRef>
          </c:val>
        </c:ser>
        <c:ser>
          <c:idx val="2"/>
          <c:order val="2"/>
          <c:tx>
            <c:strRef>
              <c:f>'Charts-Cumulative Data'!$A$35</c:f>
              <c:strCache>
                <c:ptCount val="1"/>
                <c:pt idx="0">
                  <c:v>Others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'Charts-Cumulative Data'!$B$32:$G$32</c:f>
              <c:strCache>
                <c:ptCount val="6"/>
                <c:pt idx="0">
                  <c:v>Hindu</c:v>
                </c:pt>
                <c:pt idx="1">
                  <c:v>Muslim</c:v>
                </c:pt>
                <c:pt idx="2">
                  <c:v>Chirstian</c:v>
                </c:pt>
                <c:pt idx="3">
                  <c:v>Sikh</c:v>
                </c:pt>
                <c:pt idx="4">
                  <c:v>Parsi</c:v>
                </c:pt>
                <c:pt idx="5">
                  <c:v>Others</c:v>
                </c:pt>
              </c:strCache>
            </c:strRef>
          </c:cat>
          <c:val>
            <c:numRef>
              <c:f>'Charts-Cumulative Data'!$B$35:$G$35</c:f>
              <c:numCache>
                <c:formatCode>General</c:formatCode>
                <c:ptCount val="6"/>
                <c:pt idx="0">
                  <c:v>36</c:v>
                </c:pt>
                <c:pt idx="1">
                  <c:v>84</c:v>
                </c:pt>
                <c:pt idx="2">
                  <c:v>36</c:v>
                </c:pt>
                <c:pt idx="3">
                  <c:v>72</c:v>
                </c:pt>
                <c:pt idx="4">
                  <c:v>60</c:v>
                </c:pt>
                <c:pt idx="5">
                  <c:v>84</c:v>
                </c:pt>
              </c:numCache>
            </c:numRef>
          </c:val>
        </c:ser>
        <c:dLbls>
          <c:showVal val="1"/>
        </c:dLbls>
        <c:overlap val="100"/>
        <c:axId val="113924352"/>
        <c:axId val="113934336"/>
      </c:barChart>
      <c:catAx>
        <c:axId val="113924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3934336"/>
        <c:crosses val="autoZero"/>
        <c:auto val="1"/>
        <c:lblAlgn val="ctr"/>
        <c:lblOffset val="100"/>
      </c:catAx>
      <c:valAx>
        <c:axId val="1139343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39243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 u="sng"/>
            </a:pPr>
            <a:r>
              <a:rPr lang="en-IN" u="sng"/>
              <a:t>Genderwise Class Data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'Charts-Classwise'!$C$11:$E$11</c:f>
              <c:strCache>
                <c:ptCount val="3"/>
                <c:pt idx="0">
                  <c:v>Boys</c:v>
                </c:pt>
                <c:pt idx="1">
                  <c:v>Girls</c:v>
                </c:pt>
                <c:pt idx="2">
                  <c:v>Others</c:v>
                </c:pt>
              </c:strCache>
            </c:strRef>
          </c:cat>
          <c:val>
            <c:numRef>
              <c:f>'Charts-Classwise'!$C$12:$E$12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</c:ser>
        <c:dLbls>
          <c:showVal val="1"/>
        </c:dLbls>
        <c:overlap val="100"/>
        <c:axId val="115835264"/>
        <c:axId val="115836800"/>
      </c:barChart>
      <c:catAx>
        <c:axId val="1158352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5836800"/>
        <c:crosses val="autoZero"/>
        <c:auto val="1"/>
        <c:lblAlgn val="ctr"/>
        <c:lblOffset val="100"/>
      </c:catAx>
      <c:valAx>
        <c:axId val="1158368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58352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 sz="1800" u="sng"/>
            </a:pPr>
            <a:r>
              <a:rPr lang="en-IN" sz="1800" u="sng"/>
              <a:t>Genderwise</a:t>
            </a:r>
            <a:r>
              <a:rPr lang="en-IN" sz="1800" u="sng" baseline="0"/>
              <a:t> Castewise Data</a:t>
            </a:r>
            <a:endParaRPr lang="en-IN" sz="1800" u="sng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'Charts-Classwise'!$A$35</c:f>
              <c:strCache>
                <c:ptCount val="1"/>
                <c:pt idx="0">
                  <c:v>Boys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'Charts-Classwise'!$B$34:$F$34</c:f>
              <c:strCache>
                <c:ptCount val="5"/>
                <c:pt idx="0">
                  <c:v>SC</c:v>
                </c:pt>
                <c:pt idx="1">
                  <c:v>ST</c:v>
                </c:pt>
                <c:pt idx="2">
                  <c:v>OBC</c:v>
                </c:pt>
                <c:pt idx="3">
                  <c:v>EBC</c:v>
                </c:pt>
                <c:pt idx="4">
                  <c:v>Gen</c:v>
                </c:pt>
              </c:strCache>
            </c:strRef>
          </c:cat>
          <c:val>
            <c:numRef>
              <c:f>'Charts-Classwise'!$B$35:$F$35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'Charts-Classwise'!$A$36</c:f>
              <c:strCache>
                <c:ptCount val="1"/>
                <c:pt idx="0">
                  <c:v>Girls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'Charts-Classwise'!$B$34:$F$34</c:f>
              <c:strCache>
                <c:ptCount val="5"/>
                <c:pt idx="0">
                  <c:v>SC</c:v>
                </c:pt>
                <c:pt idx="1">
                  <c:v>ST</c:v>
                </c:pt>
                <c:pt idx="2">
                  <c:v>OBC</c:v>
                </c:pt>
                <c:pt idx="3">
                  <c:v>EBC</c:v>
                </c:pt>
                <c:pt idx="4">
                  <c:v>Gen</c:v>
                </c:pt>
              </c:strCache>
            </c:strRef>
          </c:cat>
          <c:val>
            <c:numRef>
              <c:f>'Charts-Classwise'!$B$36:$F$36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'Charts-Classwise'!$A$37</c:f>
              <c:strCache>
                <c:ptCount val="1"/>
                <c:pt idx="0">
                  <c:v>Others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'Charts-Classwise'!$B$34:$F$34</c:f>
              <c:strCache>
                <c:ptCount val="5"/>
                <c:pt idx="0">
                  <c:v>SC</c:v>
                </c:pt>
                <c:pt idx="1">
                  <c:v>ST</c:v>
                </c:pt>
                <c:pt idx="2">
                  <c:v>OBC</c:v>
                </c:pt>
                <c:pt idx="3">
                  <c:v>EBC</c:v>
                </c:pt>
                <c:pt idx="4">
                  <c:v>Gen</c:v>
                </c:pt>
              </c:strCache>
            </c:strRef>
          </c:cat>
          <c:val>
            <c:numRef>
              <c:f>'Charts-Classwise'!$B$37:$F$37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dLbls>
          <c:showVal val="1"/>
        </c:dLbls>
        <c:overlap val="100"/>
        <c:axId val="115752960"/>
        <c:axId val="115754496"/>
      </c:barChart>
      <c:catAx>
        <c:axId val="1157529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5754496"/>
        <c:crosses val="autoZero"/>
        <c:auto val="1"/>
        <c:lblAlgn val="ctr"/>
        <c:lblOffset val="100"/>
      </c:catAx>
      <c:valAx>
        <c:axId val="1157544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57529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 sz="1200" i="0" u="sng"/>
            </a:pPr>
            <a:r>
              <a:rPr lang="en-IN" sz="1200" i="0" u="sng"/>
              <a:t>Genderwise Religionwise Data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'Charts-Classwise'!$A$68</c:f>
              <c:strCache>
                <c:ptCount val="1"/>
                <c:pt idx="0">
                  <c:v>Boys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'Charts-Classwise'!$B$67:$G$67</c:f>
              <c:strCache>
                <c:ptCount val="6"/>
                <c:pt idx="0">
                  <c:v>Hindu</c:v>
                </c:pt>
                <c:pt idx="1">
                  <c:v>Muslim</c:v>
                </c:pt>
                <c:pt idx="2">
                  <c:v>Chirstian</c:v>
                </c:pt>
                <c:pt idx="3">
                  <c:v>Sikh</c:v>
                </c:pt>
                <c:pt idx="4">
                  <c:v>Parsi</c:v>
                </c:pt>
                <c:pt idx="5">
                  <c:v>Others</c:v>
                </c:pt>
              </c:strCache>
            </c:strRef>
          </c:cat>
          <c:val>
            <c:numRef>
              <c:f>'Charts-Classwise'!$B$68:$G$68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'Charts-Classwise'!$A$69</c:f>
              <c:strCache>
                <c:ptCount val="1"/>
                <c:pt idx="0">
                  <c:v>Girls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'Charts-Classwise'!$B$67:$G$67</c:f>
              <c:strCache>
                <c:ptCount val="6"/>
                <c:pt idx="0">
                  <c:v>Hindu</c:v>
                </c:pt>
                <c:pt idx="1">
                  <c:v>Muslim</c:v>
                </c:pt>
                <c:pt idx="2">
                  <c:v>Chirstian</c:v>
                </c:pt>
                <c:pt idx="3">
                  <c:v>Sikh</c:v>
                </c:pt>
                <c:pt idx="4">
                  <c:v>Parsi</c:v>
                </c:pt>
                <c:pt idx="5">
                  <c:v>Others</c:v>
                </c:pt>
              </c:strCache>
            </c:strRef>
          </c:cat>
          <c:val>
            <c:numRef>
              <c:f>'Charts-Classwise'!$B$69:$G$69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'Charts-Classwise'!$A$70</c:f>
              <c:strCache>
                <c:ptCount val="1"/>
                <c:pt idx="0">
                  <c:v>Others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'Charts-Classwise'!$B$67:$G$67</c:f>
              <c:strCache>
                <c:ptCount val="6"/>
                <c:pt idx="0">
                  <c:v>Hindu</c:v>
                </c:pt>
                <c:pt idx="1">
                  <c:v>Muslim</c:v>
                </c:pt>
                <c:pt idx="2">
                  <c:v>Chirstian</c:v>
                </c:pt>
                <c:pt idx="3">
                  <c:v>Sikh</c:v>
                </c:pt>
                <c:pt idx="4">
                  <c:v>Parsi</c:v>
                </c:pt>
                <c:pt idx="5">
                  <c:v>Others</c:v>
                </c:pt>
              </c:strCache>
            </c:strRef>
          </c:cat>
          <c:val>
            <c:numRef>
              <c:f>'Charts-Classwise'!$B$70:$G$70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overlap val="100"/>
        <c:axId val="117395456"/>
        <c:axId val="117396992"/>
      </c:barChart>
      <c:catAx>
        <c:axId val="117395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7396992"/>
        <c:crosses val="autoZero"/>
        <c:auto val="1"/>
        <c:lblAlgn val="ctr"/>
        <c:lblOffset val="100"/>
      </c:catAx>
      <c:valAx>
        <c:axId val="1173969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73954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19050</xdr:colOff>
      <xdr:row>0</xdr:row>
      <xdr:rowOff>19050</xdr:rowOff>
    </xdr:from>
    <xdr:to>
      <xdr:col>25</xdr:col>
      <xdr:colOff>415175</xdr:colOff>
      <xdr:row>1</xdr:row>
      <xdr:rowOff>628650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175" y="19050"/>
          <a:ext cx="1405775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11</xdr:row>
      <xdr:rowOff>31750</xdr:rowOff>
    </xdr:from>
    <xdr:to>
      <xdr:col>15</xdr:col>
      <xdr:colOff>444500</xdr:colOff>
      <xdr:row>28</xdr:row>
      <xdr:rowOff>74084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130529</xdr:colOff>
      <xdr:row>37</xdr:row>
      <xdr:rowOff>23812</xdr:rowOff>
    </xdr:from>
    <xdr:to>
      <xdr:col>15</xdr:col>
      <xdr:colOff>349250</xdr:colOff>
      <xdr:row>61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215899</xdr:colOff>
      <xdr:row>13</xdr:row>
      <xdr:rowOff>34925</xdr:rowOff>
    </xdr:from>
    <xdr:to>
      <xdr:col>13</xdr:col>
      <xdr:colOff>285750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39</xdr:row>
      <xdr:rowOff>135464</xdr:rowOff>
    </xdr:from>
    <xdr:to>
      <xdr:col>13</xdr:col>
      <xdr:colOff>317500</xdr:colOff>
      <xdr:row>61</xdr:row>
      <xdr:rowOff>137583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273049</xdr:colOff>
      <xdr:row>72</xdr:row>
      <xdr:rowOff>38099</xdr:rowOff>
    </xdr:from>
    <xdr:to>
      <xdr:col>13</xdr:col>
      <xdr:colOff>211667</xdr:colOff>
      <xdr:row>95</xdr:row>
      <xdr:rowOff>169332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tabSelected="1" zoomScaleSheetLayoutView="5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A5" sqref="AA5:AF5"/>
    </sheetView>
  </sheetViews>
  <sheetFormatPr defaultColWidth="8.7109375" defaultRowHeight="15"/>
  <cols>
    <col min="1" max="1" width="5.140625" style="2" customWidth="1"/>
    <col min="2" max="2" width="9.140625" style="2" bestFit="1" customWidth="1"/>
    <col min="3" max="3" width="5.85546875" style="2" bestFit="1" customWidth="1"/>
    <col min="4" max="4" width="5.5703125" style="2" bestFit="1" customWidth="1"/>
    <col min="5" max="5" width="8" style="2" bestFit="1" customWidth="1"/>
    <col min="6" max="7" width="7.5703125" style="2" bestFit="1" customWidth="1"/>
    <col min="8" max="8" width="8.7109375" style="2" bestFit="1" customWidth="1"/>
    <col min="9" max="9" width="5.85546875" style="2" bestFit="1" customWidth="1"/>
    <col min="10" max="10" width="5.5703125" style="2" bestFit="1" customWidth="1"/>
    <col min="11" max="11" width="8" style="2" bestFit="1" customWidth="1"/>
    <col min="12" max="13" width="7.5703125" style="2" bestFit="1" customWidth="1"/>
    <col min="14" max="14" width="8.7109375" style="2" bestFit="1" customWidth="1"/>
    <col min="15" max="15" width="5.85546875" style="2" bestFit="1" customWidth="1"/>
    <col min="16" max="16" width="5.5703125" style="2" bestFit="1" customWidth="1"/>
    <col min="17" max="17" width="8" style="2" bestFit="1" customWidth="1"/>
    <col min="18" max="19" width="7.5703125" style="2" bestFit="1" customWidth="1"/>
    <col min="20" max="20" width="8.7109375" style="2" bestFit="1" customWidth="1"/>
    <col min="21" max="21" width="5.85546875" style="2" bestFit="1" customWidth="1"/>
    <col min="22" max="22" width="5.5703125" style="2" bestFit="1" customWidth="1"/>
    <col min="23" max="23" width="8" style="2" bestFit="1" customWidth="1"/>
    <col min="24" max="25" width="7.5703125" style="2" bestFit="1" customWidth="1"/>
    <col min="26" max="26" width="6.5703125" style="2" customWidth="1"/>
    <col min="27" max="27" width="5.85546875" style="2" bestFit="1" customWidth="1"/>
    <col min="28" max="28" width="5.5703125" style="2" bestFit="1" customWidth="1"/>
    <col min="29" max="29" width="8" style="2" bestFit="1" customWidth="1"/>
    <col min="30" max="31" width="7.5703125" style="2" bestFit="1" customWidth="1"/>
    <col min="32" max="32" width="8.7109375" style="2" bestFit="1" customWidth="1"/>
    <col min="33" max="33" width="5.85546875" style="2" bestFit="1" customWidth="1"/>
    <col min="34" max="34" width="5.5703125" style="2" bestFit="1" customWidth="1"/>
    <col min="35" max="35" width="8" style="2" bestFit="1" customWidth="1"/>
    <col min="36" max="37" width="7.5703125" style="2" bestFit="1" customWidth="1"/>
    <col min="38" max="38" width="8.7109375" style="2" bestFit="1" customWidth="1"/>
    <col min="39" max="39" width="10.140625" style="2" bestFit="1" customWidth="1"/>
    <col min="40" max="40" width="5.85546875" style="2" bestFit="1" customWidth="1"/>
    <col min="41" max="41" width="5.5703125" style="2" bestFit="1" customWidth="1"/>
    <col min="42" max="42" width="8" style="2" bestFit="1" customWidth="1"/>
    <col min="43" max="44" width="7.5703125" style="2" bestFit="1" customWidth="1"/>
    <col min="45" max="45" width="8.7109375" style="2" bestFit="1" customWidth="1"/>
    <col min="46" max="46" width="5.85546875" style="2" bestFit="1" customWidth="1"/>
    <col min="47" max="47" width="5.5703125" style="2" bestFit="1" customWidth="1"/>
    <col min="48" max="48" width="8" style="2" bestFit="1" customWidth="1"/>
    <col min="49" max="50" width="7.5703125" style="2" bestFit="1" customWidth="1"/>
    <col min="51" max="51" width="8.7109375" style="2" bestFit="1" customWidth="1"/>
    <col min="52" max="52" width="5.85546875" style="2" bestFit="1" customWidth="1"/>
    <col min="53" max="53" width="5.5703125" style="2" bestFit="1" customWidth="1"/>
    <col min="54" max="54" width="8" style="2" bestFit="1" customWidth="1"/>
    <col min="55" max="56" width="7.5703125" style="2" bestFit="1" customWidth="1"/>
    <col min="57" max="57" width="8.7109375" style="2" bestFit="1" customWidth="1"/>
    <col min="58" max="58" width="5.85546875" style="2" bestFit="1" customWidth="1"/>
    <col min="59" max="59" width="5.5703125" style="2" bestFit="1" customWidth="1"/>
    <col min="60" max="60" width="8" style="2" bestFit="1" customWidth="1"/>
    <col min="61" max="62" width="7.5703125" style="2" bestFit="1" customWidth="1"/>
    <col min="63" max="63" width="8.7109375" style="2" bestFit="1" customWidth="1"/>
    <col min="64" max="64" width="5.85546875" style="2" bestFit="1" customWidth="1"/>
    <col min="65" max="65" width="5.5703125" style="2" bestFit="1" customWidth="1"/>
    <col min="66" max="66" width="8" style="2" bestFit="1" customWidth="1"/>
    <col min="67" max="68" width="7.5703125" style="2" bestFit="1" customWidth="1"/>
    <col min="69" max="69" width="8.7109375" style="2" bestFit="1" customWidth="1"/>
    <col min="70" max="70" width="5.85546875" style="2" bestFit="1" customWidth="1"/>
    <col min="71" max="71" width="5.5703125" style="2" bestFit="1" customWidth="1"/>
    <col min="72" max="72" width="8" style="2" bestFit="1" customWidth="1"/>
    <col min="73" max="74" width="7.5703125" style="2" bestFit="1" customWidth="1"/>
    <col min="75" max="75" width="8.7109375" style="2" bestFit="1" customWidth="1"/>
    <col min="76" max="76" width="10.140625" style="2" bestFit="1" customWidth="1"/>
    <col min="77" max="77" width="5.85546875" style="2" bestFit="1" customWidth="1"/>
    <col min="78" max="78" width="5.5703125" style="2" bestFit="1" customWidth="1"/>
    <col min="79" max="79" width="8" style="2" bestFit="1" customWidth="1"/>
    <col min="80" max="81" width="7.5703125" style="2" bestFit="1" customWidth="1"/>
    <col min="82" max="82" width="8.7109375" style="2" bestFit="1" customWidth="1"/>
    <col min="83" max="83" width="5.85546875" style="2" bestFit="1" customWidth="1"/>
    <col min="84" max="84" width="5.5703125" style="2" bestFit="1" customWidth="1"/>
    <col min="85" max="85" width="8" style="2" bestFit="1" customWidth="1"/>
    <col min="86" max="87" width="7.5703125" style="2" bestFit="1" customWidth="1"/>
    <col min="88" max="88" width="8.7109375" style="2" bestFit="1" customWidth="1"/>
    <col min="89" max="89" width="5.85546875" style="2" bestFit="1" customWidth="1"/>
    <col min="90" max="90" width="5.5703125" style="2" bestFit="1" customWidth="1"/>
    <col min="91" max="91" width="8" style="2" bestFit="1" customWidth="1"/>
    <col min="92" max="93" width="7.5703125" style="2" bestFit="1" customWidth="1"/>
    <col min="94" max="94" width="8.7109375" style="2" bestFit="1" customWidth="1"/>
    <col min="95" max="95" width="5.85546875" style="2" bestFit="1" customWidth="1"/>
    <col min="96" max="96" width="5.5703125" style="2" bestFit="1" customWidth="1"/>
    <col min="97" max="97" width="8" style="2" bestFit="1" customWidth="1"/>
    <col min="98" max="99" width="7.5703125" style="2" bestFit="1" customWidth="1"/>
    <col min="100" max="100" width="8.7109375" style="2" bestFit="1" customWidth="1"/>
    <col min="101" max="101" width="5.85546875" style="2" bestFit="1" customWidth="1"/>
    <col min="102" max="102" width="5.5703125" style="2" bestFit="1" customWidth="1"/>
    <col min="103" max="103" width="8" style="2" bestFit="1" customWidth="1"/>
    <col min="104" max="105" width="7.5703125" style="2" bestFit="1" customWidth="1"/>
    <col min="106" max="106" width="8.7109375" style="2" bestFit="1" customWidth="1"/>
    <col min="107" max="107" width="5.85546875" style="2" bestFit="1" customWidth="1"/>
    <col min="108" max="108" width="5.5703125" style="2" bestFit="1" customWidth="1"/>
    <col min="109" max="109" width="8" style="2" bestFit="1" customWidth="1"/>
    <col min="110" max="111" width="7.5703125" style="2" bestFit="1" customWidth="1"/>
    <col min="112" max="112" width="8.7109375" style="2" bestFit="1" customWidth="1"/>
    <col min="113" max="113" width="10.140625" style="2" bestFit="1" customWidth="1"/>
    <col min="114" max="114" width="21.85546875" style="2" bestFit="1" customWidth="1"/>
    <col min="115" max="16384" width="8.7109375" style="2"/>
  </cols>
  <sheetData>
    <row r="1" spans="1:114" ht="62.25" customHeight="1" thickBot="1">
      <c r="A1" s="93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85"/>
      <c r="Y1" s="86"/>
      <c r="Z1" s="87"/>
    </row>
    <row r="2" spans="1:114" ht="51" thickBot="1">
      <c r="A2" s="82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X2" s="90"/>
      <c r="Y2" s="91"/>
      <c r="Z2" s="92"/>
    </row>
    <row r="3" spans="1:114" ht="28.5" thickBot="1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/>
    </row>
    <row r="4" spans="1:114" ht="16.5" thickBot="1">
      <c r="A4" s="37" t="s">
        <v>0</v>
      </c>
      <c r="B4" s="37" t="s">
        <v>1</v>
      </c>
      <c r="C4" s="42" t="s">
        <v>43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 t="s">
        <v>43</v>
      </c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  <c r="AN4" s="42" t="s">
        <v>44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1"/>
      <c r="AZ4" s="40" t="s">
        <v>44</v>
      </c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1"/>
      <c r="BY4" s="42" t="s">
        <v>47</v>
      </c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1"/>
      <c r="CW4" s="42" t="s">
        <v>47</v>
      </c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37" t="s">
        <v>45</v>
      </c>
    </row>
    <row r="5" spans="1:114" s="3" customFormat="1" ht="15" customHeight="1" thickBot="1">
      <c r="A5" s="38"/>
      <c r="B5" s="38"/>
      <c r="C5" s="40" t="s">
        <v>35</v>
      </c>
      <c r="D5" s="40"/>
      <c r="E5" s="40"/>
      <c r="F5" s="40"/>
      <c r="G5" s="40"/>
      <c r="H5" s="41"/>
      <c r="I5" s="42" t="s">
        <v>36</v>
      </c>
      <c r="J5" s="40"/>
      <c r="K5" s="40"/>
      <c r="L5" s="40"/>
      <c r="M5" s="40"/>
      <c r="N5" s="41"/>
      <c r="O5" s="42" t="s">
        <v>42</v>
      </c>
      <c r="P5" s="40"/>
      <c r="Q5" s="40"/>
      <c r="R5" s="40"/>
      <c r="S5" s="40"/>
      <c r="T5" s="41"/>
      <c r="U5" s="42" t="s">
        <v>37</v>
      </c>
      <c r="V5" s="40"/>
      <c r="W5" s="40"/>
      <c r="X5" s="40"/>
      <c r="Y5" s="40"/>
      <c r="Z5" s="41"/>
      <c r="AA5" s="42" t="s">
        <v>39</v>
      </c>
      <c r="AB5" s="40"/>
      <c r="AC5" s="40"/>
      <c r="AD5" s="40"/>
      <c r="AE5" s="40"/>
      <c r="AF5" s="41"/>
      <c r="AG5" s="42" t="s">
        <v>40</v>
      </c>
      <c r="AH5" s="40"/>
      <c r="AI5" s="40"/>
      <c r="AJ5" s="40"/>
      <c r="AK5" s="40"/>
      <c r="AL5" s="40"/>
      <c r="AM5" s="37" t="s">
        <v>33</v>
      </c>
      <c r="AN5" s="40" t="s">
        <v>35</v>
      </c>
      <c r="AO5" s="40"/>
      <c r="AP5" s="40"/>
      <c r="AQ5" s="40"/>
      <c r="AR5" s="40"/>
      <c r="AS5" s="41"/>
      <c r="AT5" s="42" t="s">
        <v>36</v>
      </c>
      <c r="AU5" s="40"/>
      <c r="AV5" s="40"/>
      <c r="AW5" s="40"/>
      <c r="AX5" s="40"/>
      <c r="AY5" s="41"/>
      <c r="AZ5" s="42" t="s">
        <v>42</v>
      </c>
      <c r="BA5" s="40"/>
      <c r="BB5" s="40"/>
      <c r="BC5" s="40"/>
      <c r="BD5" s="40"/>
      <c r="BE5" s="41"/>
      <c r="BF5" s="42" t="s">
        <v>37</v>
      </c>
      <c r="BG5" s="40"/>
      <c r="BH5" s="40"/>
      <c r="BI5" s="40"/>
      <c r="BJ5" s="40"/>
      <c r="BK5" s="41"/>
      <c r="BL5" s="42" t="s">
        <v>39</v>
      </c>
      <c r="BM5" s="40"/>
      <c r="BN5" s="40"/>
      <c r="BO5" s="40"/>
      <c r="BP5" s="40"/>
      <c r="BQ5" s="41"/>
      <c r="BR5" s="42" t="s">
        <v>40</v>
      </c>
      <c r="BS5" s="40"/>
      <c r="BT5" s="40"/>
      <c r="BU5" s="40"/>
      <c r="BV5" s="40"/>
      <c r="BW5" s="40"/>
      <c r="BX5" s="37" t="s">
        <v>33</v>
      </c>
      <c r="BY5" s="40" t="s">
        <v>35</v>
      </c>
      <c r="BZ5" s="40"/>
      <c r="CA5" s="40"/>
      <c r="CB5" s="40"/>
      <c r="CC5" s="40"/>
      <c r="CD5" s="41"/>
      <c r="CE5" s="42" t="s">
        <v>36</v>
      </c>
      <c r="CF5" s="40"/>
      <c r="CG5" s="40"/>
      <c r="CH5" s="40"/>
      <c r="CI5" s="40"/>
      <c r="CJ5" s="41"/>
      <c r="CK5" s="42" t="s">
        <v>42</v>
      </c>
      <c r="CL5" s="40"/>
      <c r="CM5" s="40"/>
      <c r="CN5" s="40"/>
      <c r="CO5" s="40"/>
      <c r="CP5" s="41"/>
      <c r="CQ5" s="42" t="s">
        <v>37</v>
      </c>
      <c r="CR5" s="40"/>
      <c r="CS5" s="40"/>
      <c r="CT5" s="40"/>
      <c r="CU5" s="40"/>
      <c r="CV5" s="41"/>
      <c r="CW5" s="45" t="s">
        <v>39</v>
      </c>
      <c r="CX5" s="46"/>
      <c r="CY5" s="46"/>
      <c r="CZ5" s="46"/>
      <c r="DA5" s="46"/>
      <c r="DB5" s="47"/>
      <c r="DC5" s="45" t="s">
        <v>40</v>
      </c>
      <c r="DD5" s="46"/>
      <c r="DE5" s="46"/>
      <c r="DF5" s="46"/>
      <c r="DG5" s="46"/>
      <c r="DH5" s="46"/>
      <c r="DI5" s="37" t="s">
        <v>33</v>
      </c>
      <c r="DJ5" s="38"/>
    </row>
    <row r="6" spans="1:114" s="4" customFormat="1" ht="32.25" thickBot="1">
      <c r="A6" s="39"/>
      <c r="B6" s="39"/>
      <c r="C6" s="13" t="s">
        <v>29</v>
      </c>
      <c r="D6" s="13" t="s">
        <v>30</v>
      </c>
      <c r="E6" s="13" t="s">
        <v>31</v>
      </c>
      <c r="F6" s="13" t="s">
        <v>32</v>
      </c>
      <c r="G6" s="13" t="s">
        <v>34</v>
      </c>
      <c r="H6" s="13" t="s">
        <v>4</v>
      </c>
      <c r="I6" s="13" t="s">
        <v>29</v>
      </c>
      <c r="J6" s="13" t="s">
        <v>30</v>
      </c>
      <c r="K6" s="13" t="s">
        <v>31</v>
      </c>
      <c r="L6" s="13" t="s">
        <v>32</v>
      </c>
      <c r="M6" s="13" t="s">
        <v>34</v>
      </c>
      <c r="N6" s="13" t="s">
        <v>4</v>
      </c>
      <c r="O6" s="13" t="s">
        <v>29</v>
      </c>
      <c r="P6" s="13" t="s">
        <v>30</v>
      </c>
      <c r="Q6" s="13" t="s">
        <v>31</v>
      </c>
      <c r="R6" s="13" t="s">
        <v>32</v>
      </c>
      <c r="S6" s="13" t="s">
        <v>34</v>
      </c>
      <c r="T6" s="13" t="s">
        <v>4</v>
      </c>
      <c r="U6" s="13" t="s">
        <v>29</v>
      </c>
      <c r="V6" s="13" t="s">
        <v>30</v>
      </c>
      <c r="W6" s="13" t="s">
        <v>31</v>
      </c>
      <c r="X6" s="13" t="s">
        <v>32</v>
      </c>
      <c r="Y6" s="13" t="s">
        <v>34</v>
      </c>
      <c r="Z6" s="13" t="s">
        <v>4</v>
      </c>
      <c r="AA6" s="13" t="s">
        <v>29</v>
      </c>
      <c r="AB6" s="13" t="s">
        <v>30</v>
      </c>
      <c r="AC6" s="13" t="s">
        <v>31</v>
      </c>
      <c r="AD6" s="13" t="s">
        <v>32</v>
      </c>
      <c r="AE6" s="13" t="s">
        <v>34</v>
      </c>
      <c r="AF6" s="13" t="s">
        <v>4</v>
      </c>
      <c r="AG6" s="13" t="s">
        <v>29</v>
      </c>
      <c r="AH6" s="13" t="s">
        <v>30</v>
      </c>
      <c r="AI6" s="13" t="s">
        <v>31</v>
      </c>
      <c r="AJ6" s="13" t="s">
        <v>32</v>
      </c>
      <c r="AK6" s="13" t="s">
        <v>34</v>
      </c>
      <c r="AL6" s="13" t="s">
        <v>4</v>
      </c>
      <c r="AM6" s="39"/>
      <c r="AN6" s="13" t="s">
        <v>29</v>
      </c>
      <c r="AO6" s="13" t="s">
        <v>30</v>
      </c>
      <c r="AP6" s="13" t="s">
        <v>31</v>
      </c>
      <c r="AQ6" s="13" t="s">
        <v>32</v>
      </c>
      <c r="AR6" s="13" t="s">
        <v>34</v>
      </c>
      <c r="AS6" s="13" t="s">
        <v>4</v>
      </c>
      <c r="AT6" s="13" t="s">
        <v>29</v>
      </c>
      <c r="AU6" s="13" t="s">
        <v>30</v>
      </c>
      <c r="AV6" s="13" t="s">
        <v>31</v>
      </c>
      <c r="AW6" s="13" t="s">
        <v>32</v>
      </c>
      <c r="AX6" s="13" t="s">
        <v>34</v>
      </c>
      <c r="AY6" s="13" t="s">
        <v>4</v>
      </c>
      <c r="AZ6" s="13" t="s">
        <v>29</v>
      </c>
      <c r="BA6" s="13" t="s">
        <v>30</v>
      </c>
      <c r="BB6" s="13" t="s">
        <v>31</v>
      </c>
      <c r="BC6" s="13" t="s">
        <v>32</v>
      </c>
      <c r="BD6" s="13" t="s">
        <v>34</v>
      </c>
      <c r="BE6" s="13" t="s">
        <v>4</v>
      </c>
      <c r="BF6" s="13" t="s">
        <v>29</v>
      </c>
      <c r="BG6" s="13" t="s">
        <v>30</v>
      </c>
      <c r="BH6" s="13" t="s">
        <v>31</v>
      </c>
      <c r="BI6" s="13" t="s">
        <v>32</v>
      </c>
      <c r="BJ6" s="13" t="s">
        <v>34</v>
      </c>
      <c r="BK6" s="13" t="s">
        <v>4</v>
      </c>
      <c r="BL6" s="13" t="s">
        <v>29</v>
      </c>
      <c r="BM6" s="13" t="s">
        <v>30</v>
      </c>
      <c r="BN6" s="13" t="s">
        <v>31</v>
      </c>
      <c r="BO6" s="13" t="s">
        <v>32</v>
      </c>
      <c r="BP6" s="13" t="s">
        <v>34</v>
      </c>
      <c r="BQ6" s="13" t="s">
        <v>4</v>
      </c>
      <c r="BR6" s="13" t="s">
        <v>29</v>
      </c>
      <c r="BS6" s="13" t="s">
        <v>30</v>
      </c>
      <c r="BT6" s="13" t="s">
        <v>31</v>
      </c>
      <c r="BU6" s="13" t="s">
        <v>32</v>
      </c>
      <c r="BV6" s="13" t="s">
        <v>34</v>
      </c>
      <c r="BW6" s="13" t="s">
        <v>4</v>
      </c>
      <c r="BX6" s="39"/>
      <c r="BY6" s="13" t="s">
        <v>29</v>
      </c>
      <c r="BZ6" s="13" t="s">
        <v>30</v>
      </c>
      <c r="CA6" s="13" t="s">
        <v>31</v>
      </c>
      <c r="CB6" s="13" t="s">
        <v>32</v>
      </c>
      <c r="CC6" s="13" t="s">
        <v>34</v>
      </c>
      <c r="CD6" s="13" t="s">
        <v>4</v>
      </c>
      <c r="CE6" s="13" t="s">
        <v>29</v>
      </c>
      <c r="CF6" s="13" t="s">
        <v>30</v>
      </c>
      <c r="CG6" s="13" t="s">
        <v>31</v>
      </c>
      <c r="CH6" s="13" t="s">
        <v>32</v>
      </c>
      <c r="CI6" s="13" t="s">
        <v>34</v>
      </c>
      <c r="CJ6" s="13" t="s">
        <v>4</v>
      </c>
      <c r="CK6" s="13" t="s">
        <v>29</v>
      </c>
      <c r="CL6" s="13" t="s">
        <v>30</v>
      </c>
      <c r="CM6" s="13" t="s">
        <v>31</v>
      </c>
      <c r="CN6" s="13" t="s">
        <v>32</v>
      </c>
      <c r="CO6" s="13" t="s">
        <v>34</v>
      </c>
      <c r="CP6" s="13" t="s">
        <v>4</v>
      </c>
      <c r="CQ6" s="13" t="s">
        <v>29</v>
      </c>
      <c r="CR6" s="13" t="s">
        <v>30</v>
      </c>
      <c r="CS6" s="13" t="s">
        <v>31</v>
      </c>
      <c r="CT6" s="13" t="s">
        <v>32</v>
      </c>
      <c r="CU6" s="13" t="s">
        <v>34</v>
      </c>
      <c r="CV6" s="13" t="s">
        <v>4</v>
      </c>
      <c r="CW6" s="13" t="s">
        <v>29</v>
      </c>
      <c r="CX6" s="13" t="s">
        <v>30</v>
      </c>
      <c r="CY6" s="13" t="s">
        <v>31</v>
      </c>
      <c r="CZ6" s="13" t="s">
        <v>32</v>
      </c>
      <c r="DA6" s="13" t="s">
        <v>34</v>
      </c>
      <c r="DB6" s="13" t="s">
        <v>4</v>
      </c>
      <c r="DC6" s="13" t="s">
        <v>29</v>
      </c>
      <c r="DD6" s="13" t="s">
        <v>30</v>
      </c>
      <c r="DE6" s="13" t="s">
        <v>31</v>
      </c>
      <c r="DF6" s="13" t="s">
        <v>32</v>
      </c>
      <c r="DG6" s="13" t="s">
        <v>34</v>
      </c>
      <c r="DH6" s="13" t="s">
        <v>4</v>
      </c>
      <c r="DI6" s="39"/>
      <c r="DJ6" s="39"/>
    </row>
    <row r="7" spans="1:114" ht="16.5" thickBot="1">
      <c r="A7" s="14">
        <v>1</v>
      </c>
      <c r="B7" s="15" t="s">
        <v>5</v>
      </c>
      <c r="C7" s="15">
        <v>0</v>
      </c>
      <c r="D7" s="15">
        <v>0</v>
      </c>
      <c r="E7" s="15">
        <v>0</v>
      </c>
      <c r="F7" s="15">
        <v>0</v>
      </c>
      <c r="G7" s="15">
        <v>1</v>
      </c>
      <c r="H7" s="14">
        <f>SUM(C7:G7)</f>
        <v>1</v>
      </c>
      <c r="I7" s="15">
        <v>0</v>
      </c>
      <c r="J7" s="15">
        <v>0</v>
      </c>
      <c r="K7" s="15">
        <v>0</v>
      </c>
      <c r="L7" s="15">
        <v>0</v>
      </c>
      <c r="M7" s="15">
        <v>2</v>
      </c>
      <c r="N7" s="14">
        <f>SUM(I7:M7)</f>
        <v>2</v>
      </c>
      <c r="O7" s="15">
        <v>0</v>
      </c>
      <c r="P7" s="15">
        <v>0</v>
      </c>
      <c r="Q7" s="15">
        <v>0</v>
      </c>
      <c r="R7" s="15">
        <v>0</v>
      </c>
      <c r="S7" s="15">
        <v>3</v>
      </c>
      <c r="T7" s="14">
        <f>SUM(O7:S7)</f>
        <v>3</v>
      </c>
      <c r="U7" s="15">
        <v>0</v>
      </c>
      <c r="V7" s="15">
        <v>0</v>
      </c>
      <c r="W7" s="15">
        <v>0</v>
      </c>
      <c r="X7" s="15">
        <v>0</v>
      </c>
      <c r="Y7" s="15">
        <v>4</v>
      </c>
      <c r="Z7" s="14">
        <f>SUM(U7:Y7)</f>
        <v>4</v>
      </c>
      <c r="AA7" s="15">
        <v>0</v>
      </c>
      <c r="AB7" s="15">
        <v>0</v>
      </c>
      <c r="AC7" s="15">
        <v>0</v>
      </c>
      <c r="AD7" s="15">
        <v>0</v>
      </c>
      <c r="AE7" s="15">
        <v>5</v>
      </c>
      <c r="AF7" s="14">
        <f>SUM(AA7:AE7)</f>
        <v>5</v>
      </c>
      <c r="AG7" s="15">
        <v>0</v>
      </c>
      <c r="AH7" s="15">
        <v>0</v>
      </c>
      <c r="AI7" s="15">
        <v>0</v>
      </c>
      <c r="AJ7" s="15">
        <v>0</v>
      </c>
      <c r="AK7" s="15">
        <v>6</v>
      </c>
      <c r="AL7" s="14">
        <f>SUM(AG7:AK7)</f>
        <v>6</v>
      </c>
      <c r="AM7" s="16">
        <f>H7+N7+T7+Z7+AF7+AL7</f>
        <v>21</v>
      </c>
      <c r="AN7" s="15">
        <v>1</v>
      </c>
      <c r="AO7" s="15">
        <v>0</v>
      </c>
      <c r="AP7" s="15">
        <v>0</v>
      </c>
      <c r="AQ7" s="15">
        <v>0</v>
      </c>
      <c r="AR7" s="15">
        <v>0</v>
      </c>
      <c r="AS7" s="14">
        <f>SUM(AN7:AR7)</f>
        <v>1</v>
      </c>
      <c r="AT7" s="15">
        <v>2</v>
      </c>
      <c r="AU7" s="15">
        <v>0</v>
      </c>
      <c r="AV7" s="15">
        <v>0</v>
      </c>
      <c r="AW7" s="15">
        <v>0</v>
      </c>
      <c r="AX7" s="15">
        <v>0</v>
      </c>
      <c r="AY7" s="14">
        <f>SUM(AT7:AX7)</f>
        <v>2</v>
      </c>
      <c r="AZ7" s="15">
        <v>3</v>
      </c>
      <c r="BA7" s="15">
        <v>0</v>
      </c>
      <c r="BB7" s="15">
        <v>0</v>
      </c>
      <c r="BC7" s="15">
        <v>0</v>
      </c>
      <c r="BD7" s="15">
        <v>0</v>
      </c>
      <c r="BE7" s="14">
        <f>SUM(AZ7:BD7)</f>
        <v>3</v>
      </c>
      <c r="BF7" s="15">
        <v>4</v>
      </c>
      <c r="BG7" s="15">
        <v>0</v>
      </c>
      <c r="BH7" s="15">
        <v>0</v>
      </c>
      <c r="BI7" s="15">
        <v>0</v>
      </c>
      <c r="BJ7" s="15">
        <v>0</v>
      </c>
      <c r="BK7" s="14">
        <f>SUM(BF7:BJ7)</f>
        <v>4</v>
      </c>
      <c r="BL7" s="15">
        <v>5</v>
      </c>
      <c r="BM7" s="15">
        <v>0</v>
      </c>
      <c r="BN7" s="15">
        <v>0</v>
      </c>
      <c r="BO7" s="15">
        <v>0</v>
      </c>
      <c r="BP7" s="15">
        <v>0</v>
      </c>
      <c r="BQ7" s="14">
        <f>SUM(BL7:BP7)</f>
        <v>5</v>
      </c>
      <c r="BR7" s="15">
        <v>6</v>
      </c>
      <c r="BS7" s="15">
        <v>0</v>
      </c>
      <c r="BT7" s="15">
        <v>0</v>
      </c>
      <c r="BU7" s="15">
        <v>0</v>
      </c>
      <c r="BV7" s="15">
        <v>0</v>
      </c>
      <c r="BW7" s="14">
        <f>SUM(BR7:BV7)</f>
        <v>6</v>
      </c>
      <c r="BX7" s="14">
        <f>AS7+AY7+BE7+BK7+BQ7+BW7</f>
        <v>21</v>
      </c>
      <c r="BY7" s="15">
        <v>0</v>
      </c>
      <c r="BZ7" s="15">
        <v>1</v>
      </c>
      <c r="CA7" s="15">
        <v>0</v>
      </c>
      <c r="CB7" s="15">
        <v>0</v>
      </c>
      <c r="CC7" s="15">
        <v>0</v>
      </c>
      <c r="CD7" s="14">
        <f>SUM(BY7:CC7)</f>
        <v>1</v>
      </c>
      <c r="CE7" s="15">
        <v>0</v>
      </c>
      <c r="CF7" s="15">
        <v>2</v>
      </c>
      <c r="CG7" s="15">
        <v>0</v>
      </c>
      <c r="CH7" s="15">
        <v>0</v>
      </c>
      <c r="CI7" s="15">
        <v>0</v>
      </c>
      <c r="CJ7" s="14">
        <f>SUM(CE7:CI7)</f>
        <v>2</v>
      </c>
      <c r="CK7" s="15">
        <v>0</v>
      </c>
      <c r="CL7" s="15">
        <v>3</v>
      </c>
      <c r="CM7" s="15">
        <v>0</v>
      </c>
      <c r="CN7" s="15">
        <v>0</v>
      </c>
      <c r="CO7" s="15">
        <v>0</v>
      </c>
      <c r="CP7" s="14">
        <f>SUM(CK7:CO7)</f>
        <v>3</v>
      </c>
      <c r="CQ7" s="15">
        <v>0</v>
      </c>
      <c r="CR7" s="15">
        <v>4</v>
      </c>
      <c r="CS7" s="15">
        <v>0</v>
      </c>
      <c r="CT7" s="15">
        <v>0</v>
      </c>
      <c r="CU7" s="15">
        <v>0</v>
      </c>
      <c r="CV7" s="14">
        <f>SUM(CQ7:CU7)</f>
        <v>4</v>
      </c>
      <c r="CW7" s="15">
        <v>0</v>
      </c>
      <c r="CX7" s="15">
        <v>5</v>
      </c>
      <c r="CY7" s="15">
        <v>0</v>
      </c>
      <c r="CZ7" s="15">
        <v>0</v>
      </c>
      <c r="DA7" s="15">
        <v>0</v>
      </c>
      <c r="DB7" s="14">
        <f>SUM(CW7:DA7)</f>
        <v>5</v>
      </c>
      <c r="DC7" s="15">
        <v>0</v>
      </c>
      <c r="DD7" s="15">
        <v>6</v>
      </c>
      <c r="DE7" s="15">
        <v>0</v>
      </c>
      <c r="DF7" s="15">
        <v>0</v>
      </c>
      <c r="DG7" s="15">
        <v>0</v>
      </c>
      <c r="DH7" s="14">
        <f>SUM(DC7:DG7)</f>
        <v>6</v>
      </c>
      <c r="DI7" s="14">
        <f>CD7+CJ7+CP7+CV7+DB7+DH7</f>
        <v>21</v>
      </c>
      <c r="DJ7" s="14">
        <f>AM7+BX7+DI7</f>
        <v>63</v>
      </c>
    </row>
    <row r="8" spans="1:114" ht="16.5" thickBot="1">
      <c r="A8" s="14">
        <v>2</v>
      </c>
      <c r="B8" s="15" t="s">
        <v>6</v>
      </c>
      <c r="C8" s="15">
        <v>3</v>
      </c>
      <c r="D8" s="15">
        <v>0</v>
      </c>
      <c r="E8" s="15">
        <v>0</v>
      </c>
      <c r="F8" s="15">
        <v>0</v>
      </c>
      <c r="G8" s="15">
        <v>0</v>
      </c>
      <c r="H8" s="14">
        <f t="shared" ref="H8" si="0">SUM(C8:G8)</f>
        <v>3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4">
        <f t="shared" ref="N8" si="1">SUM(I8:M8)</f>
        <v>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4">
        <f t="shared" ref="T8" si="2">SUM(O8:S8)</f>
        <v>0</v>
      </c>
      <c r="U8" s="15">
        <v>0</v>
      </c>
      <c r="V8" s="15">
        <v>2</v>
      </c>
      <c r="W8" s="15">
        <v>0</v>
      </c>
      <c r="X8" s="15">
        <v>0</v>
      </c>
      <c r="Y8" s="15">
        <v>0</v>
      </c>
      <c r="Z8" s="14">
        <f t="shared" ref="Z8" si="3">SUM(U8:Y8)</f>
        <v>2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4">
        <f t="shared" ref="AF8" si="4">SUM(AA8:AE8)</f>
        <v>0</v>
      </c>
      <c r="AG8" s="15">
        <v>0</v>
      </c>
      <c r="AH8" s="15">
        <v>5</v>
      </c>
      <c r="AI8" s="15">
        <v>0</v>
      </c>
      <c r="AJ8" s="15">
        <v>0</v>
      </c>
      <c r="AK8" s="15">
        <v>0</v>
      </c>
      <c r="AL8" s="14">
        <f t="shared" ref="AL8" si="5">SUM(AG8:AK8)</f>
        <v>5</v>
      </c>
      <c r="AM8" s="16">
        <f t="shared" ref="AM8" si="6">H8+N8+T8+Z8+AF8+AL8</f>
        <v>11</v>
      </c>
      <c r="AN8" s="15">
        <v>0</v>
      </c>
      <c r="AO8" s="15">
        <v>1</v>
      </c>
      <c r="AP8" s="15">
        <v>0</v>
      </c>
      <c r="AQ8" s="15">
        <v>0</v>
      </c>
      <c r="AR8" s="15">
        <v>0</v>
      </c>
      <c r="AS8" s="14">
        <f t="shared" ref="AS8" si="7">SUM(AN8:AR8)</f>
        <v>1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4">
        <f t="shared" ref="AY8" si="8">SUM(AT8:AX8)</f>
        <v>0</v>
      </c>
      <c r="AZ8" s="15">
        <v>3</v>
      </c>
      <c r="BA8" s="15">
        <v>0</v>
      </c>
      <c r="BB8" s="15">
        <v>0</v>
      </c>
      <c r="BC8" s="15">
        <v>0</v>
      </c>
      <c r="BD8" s="15">
        <v>0</v>
      </c>
      <c r="BE8" s="14">
        <f t="shared" ref="BE8" si="9">SUM(AZ8:BD8)</f>
        <v>3</v>
      </c>
      <c r="BF8" s="15">
        <v>0</v>
      </c>
      <c r="BG8" s="15">
        <v>2</v>
      </c>
      <c r="BH8" s="15">
        <v>0</v>
      </c>
      <c r="BI8" s="15">
        <v>0</v>
      </c>
      <c r="BJ8" s="15">
        <v>0</v>
      </c>
      <c r="BK8" s="14">
        <f t="shared" ref="BK8" si="10">SUM(BF8:BJ8)</f>
        <v>2</v>
      </c>
      <c r="BL8" s="15">
        <v>0</v>
      </c>
      <c r="BM8" s="15">
        <v>0</v>
      </c>
      <c r="BN8" s="15">
        <v>1</v>
      </c>
      <c r="BO8" s="15">
        <v>0</v>
      </c>
      <c r="BP8" s="15">
        <v>0</v>
      </c>
      <c r="BQ8" s="14">
        <f t="shared" ref="BQ8" si="11">SUM(BL8:BP8)</f>
        <v>1</v>
      </c>
      <c r="BR8" s="15">
        <v>0</v>
      </c>
      <c r="BS8" s="15">
        <v>0</v>
      </c>
      <c r="BT8" s="15">
        <v>0</v>
      </c>
      <c r="BU8" s="15">
        <v>4</v>
      </c>
      <c r="BV8" s="15">
        <v>0</v>
      </c>
      <c r="BW8" s="14">
        <f t="shared" ref="BW8" si="12">SUM(BR8:BV8)</f>
        <v>4</v>
      </c>
      <c r="BX8" s="14">
        <f t="shared" ref="BX8" si="13">AS8+AY8+BE8+BK8+BQ8+BW8</f>
        <v>11</v>
      </c>
      <c r="BY8" s="15">
        <v>0</v>
      </c>
      <c r="BZ8" s="15">
        <v>0</v>
      </c>
      <c r="CA8" s="15">
        <v>0</v>
      </c>
      <c r="CB8" s="15">
        <v>2</v>
      </c>
      <c r="CC8" s="15">
        <v>0</v>
      </c>
      <c r="CD8" s="14">
        <f t="shared" ref="CD8" si="14">SUM(BY8:CC8)</f>
        <v>2</v>
      </c>
      <c r="CE8" s="15">
        <v>0</v>
      </c>
      <c r="CF8" s="15">
        <v>0</v>
      </c>
      <c r="CG8" s="15">
        <v>0</v>
      </c>
      <c r="CH8" s="15">
        <v>0</v>
      </c>
      <c r="CI8" s="15">
        <v>5</v>
      </c>
      <c r="CJ8" s="14">
        <f t="shared" ref="CJ8" si="15">SUM(CE8:CI8)</f>
        <v>5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4">
        <f t="shared" ref="CP8" si="16">SUM(CK8:CO8)</f>
        <v>0</v>
      </c>
      <c r="CQ8" s="15">
        <v>0</v>
      </c>
      <c r="CR8" s="15">
        <v>0</v>
      </c>
      <c r="CS8" s="15">
        <v>0</v>
      </c>
      <c r="CT8" s="15">
        <v>0</v>
      </c>
      <c r="CU8" s="15">
        <v>2</v>
      </c>
      <c r="CV8" s="14">
        <f t="shared" ref="CV8" si="17">SUM(CQ8:CU8)</f>
        <v>2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4">
        <f t="shared" ref="DB8" si="18">SUM(CW8:DA8)</f>
        <v>0</v>
      </c>
      <c r="DC8" s="15">
        <v>0</v>
      </c>
      <c r="DD8" s="15">
        <v>0</v>
      </c>
      <c r="DE8" s="15">
        <v>0</v>
      </c>
      <c r="DF8" s="15">
        <v>1</v>
      </c>
      <c r="DG8" s="15">
        <v>0</v>
      </c>
      <c r="DH8" s="14">
        <f t="shared" ref="DH8" si="19">SUM(DC8:DG8)</f>
        <v>1</v>
      </c>
      <c r="DI8" s="14">
        <f t="shared" ref="DI8:DI30" si="20">CD8+CJ8+CP8+CV8+DB8+DH8</f>
        <v>10</v>
      </c>
      <c r="DJ8" s="14">
        <f t="shared" ref="DJ8:DJ30" si="21">AM8+BX8+DI8</f>
        <v>32</v>
      </c>
    </row>
    <row r="9" spans="1:114" ht="16.5" thickBot="1">
      <c r="A9" s="14">
        <v>3</v>
      </c>
      <c r="B9" s="15" t="s">
        <v>7</v>
      </c>
      <c r="C9" s="15">
        <v>0</v>
      </c>
      <c r="D9" s="15">
        <v>0</v>
      </c>
      <c r="E9" s="15">
        <v>0</v>
      </c>
      <c r="F9" s="15">
        <v>0</v>
      </c>
      <c r="G9" s="15">
        <v>1</v>
      </c>
      <c r="H9" s="14">
        <f>SUM(C9:G9)</f>
        <v>1</v>
      </c>
      <c r="I9" s="15">
        <v>0</v>
      </c>
      <c r="J9" s="15">
        <v>0</v>
      </c>
      <c r="K9" s="15">
        <v>0</v>
      </c>
      <c r="L9" s="15">
        <v>0</v>
      </c>
      <c r="M9" s="15">
        <v>2</v>
      </c>
      <c r="N9" s="14">
        <f>SUM(I9:M9)</f>
        <v>2</v>
      </c>
      <c r="O9" s="15">
        <v>0</v>
      </c>
      <c r="P9" s="15">
        <v>0</v>
      </c>
      <c r="Q9" s="15">
        <v>0</v>
      </c>
      <c r="R9" s="15">
        <v>0</v>
      </c>
      <c r="S9" s="15">
        <v>3</v>
      </c>
      <c r="T9" s="14">
        <f>SUM(O9:S9)</f>
        <v>3</v>
      </c>
      <c r="U9" s="15">
        <v>0</v>
      </c>
      <c r="V9" s="15">
        <v>0</v>
      </c>
      <c r="W9" s="15">
        <v>0</v>
      </c>
      <c r="X9" s="15">
        <v>0</v>
      </c>
      <c r="Y9" s="15">
        <v>4</v>
      </c>
      <c r="Z9" s="14">
        <f>SUM(U9:Y9)</f>
        <v>4</v>
      </c>
      <c r="AA9" s="15">
        <v>0</v>
      </c>
      <c r="AB9" s="15">
        <v>0</v>
      </c>
      <c r="AC9" s="15">
        <v>0</v>
      </c>
      <c r="AD9" s="15">
        <v>0</v>
      </c>
      <c r="AE9" s="15">
        <v>5</v>
      </c>
      <c r="AF9" s="14">
        <f>SUM(AA9:AE9)</f>
        <v>5</v>
      </c>
      <c r="AG9" s="15">
        <v>0</v>
      </c>
      <c r="AH9" s="15">
        <v>0</v>
      </c>
      <c r="AI9" s="15">
        <v>0</v>
      </c>
      <c r="AJ9" s="15">
        <v>0</v>
      </c>
      <c r="AK9" s="15">
        <v>6</v>
      </c>
      <c r="AL9" s="14">
        <f>SUM(AG9:AK9)</f>
        <v>6</v>
      </c>
      <c r="AM9" s="16">
        <f>H9+N9+T9+Z9+AF9+AL9</f>
        <v>21</v>
      </c>
      <c r="AN9" s="15">
        <v>1</v>
      </c>
      <c r="AO9" s="15">
        <v>0</v>
      </c>
      <c r="AP9" s="15">
        <v>0</v>
      </c>
      <c r="AQ9" s="15">
        <v>0</v>
      </c>
      <c r="AR9" s="15">
        <v>0</v>
      </c>
      <c r="AS9" s="14">
        <f>SUM(AN9:AR9)</f>
        <v>1</v>
      </c>
      <c r="AT9" s="15">
        <v>2</v>
      </c>
      <c r="AU9" s="15">
        <v>0</v>
      </c>
      <c r="AV9" s="15">
        <v>0</v>
      </c>
      <c r="AW9" s="15">
        <v>0</v>
      </c>
      <c r="AX9" s="15">
        <v>0</v>
      </c>
      <c r="AY9" s="14">
        <f>SUM(AT9:AX9)</f>
        <v>2</v>
      </c>
      <c r="AZ9" s="15">
        <v>3</v>
      </c>
      <c r="BA9" s="15">
        <v>0</v>
      </c>
      <c r="BB9" s="15">
        <v>0</v>
      </c>
      <c r="BC9" s="15">
        <v>0</v>
      </c>
      <c r="BD9" s="15">
        <v>0</v>
      </c>
      <c r="BE9" s="14">
        <f>SUM(AZ9:BD9)</f>
        <v>3</v>
      </c>
      <c r="BF9" s="15">
        <v>4</v>
      </c>
      <c r="BG9" s="15">
        <v>0</v>
      </c>
      <c r="BH9" s="15">
        <v>0</v>
      </c>
      <c r="BI9" s="15">
        <v>0</v>
      </c>
      <c r="BJ9" s="15">
        <v>0</v>
      </c>
      <c r="BK9" s="14">
        <f>SUM(BF9:BJ9)</f>
        <v>4</v>
      </c>
      <c r="BL9" s="15">
        <v>5</v>
      </c>
      <c r="BM9" s="15">
        <v>0</v>
      </c>
      <c r="BN9" s="15">
        <v>0</v>
      </c>
      <c r="BO9" s="15">
        <v>0</v>
      </c>
      <c r="BP9" s="15">
        <v>0</v>
      </c>
      <c r="BQ9" s="14">
        <f>SUM(BL9:BP9)</f>
        <v>5</v>
      </c>
      <c r="BR9" s="15">
        <v>6</v>
      </c>
      <c r="BS9" s="15">
        <v>0</v>
      </c>
      <c r="BT9" s="15">
        <v>0</v>
      </c>
      <c r="BU9" s="15">
        <v>0</v>
      </c>
      <c r="BV9" s="15">
        <v>0</v>
      </c>
      <c r="BW9" s="14">
        <f>SUM(BR9:BV9)</f>
        <v>6</v>
      </c>
      <c r="BX9" s="14">
        <f>AS9+AY9+BE9+BK9+BQ9+BW9</f>
        <v>21</v>
      </c>
      <c r="BY9" s="15">
        <v>0</v>
      </c>
      <c r="BZ9" s="15">
        <v>1</v>
      </c>
      <c r="CA9" s="15">
        <v>0</v>
      </c>
      <c r="CB9" s="15">
        <v>0</v>
      </c>
      <c r="CC9" s="15">
        <v>0</v>
      </c>
      <c r="CD9" s="14">
        <f>SUM(BY9:CC9)</f>
        <v>1</v>
      </c>
      <c r="CE9" s="15">
        <v>0</v>
      </c>
      <c r="CF9" s="15">
        <v>2</v>
      </c>
      <c r="CG9" s="15">
        <v>0</v>
      </c>
      <c r="CH9" s="15">
        <v>0</v>
      </c>
      <c r="CI9" s="15">
        <v>0</v>
      </c>
      <c r="CJ9" s="14">
        <f>SUM(CE9:CI9)</f>
        <v>2</v>
      </c>
      <c r="CK9" s="15">
        <v>0</v>
      </c>
      <c r="CL9" s="15">
        <v>3</v>
      </c>
      <c r="CM9" s="15">
        <v>0</v>
      </c>
      <c r="CN9" s="15">
        <v>0</v>
      </c>
      <c r="CO9" s="15">
        <v>0</v>
      </c>
      <c r="CP9" s="14">
        <f>SUM(CK9:CO9)</f>
        <v>3</v>
      </c>
      <c r="CQ9" s="15">
        <v>0</v>
      </c>
      <c r="CR9" s="15">
        <v>4</v>
      </c>
      <c r="CS9" s="15">
        <v>0</v>
      </c>
      <c r="CT9" s="15">
        <v>0</v>
      </c>
      <c r="CU9" s="15">
        <v>0</v>
      </c>
      <c r="CV9" s="14">
        <f>SUM(CQ9:CU9)</f>
        <v>4</v>
      </c>
      <c r="CW9" s="15">
        <v>0</v>
      </c>
      <c r="CX9" s="15">
        <v>5</v>
      </c>
      <c r="CY9" s="15">
        <v>0</v>
      </c>
      <c r="CZ9" s="15">
        <v>0</v>
      </c>
      <c r="DA9" s="15">
        <v>0</v>
      </c>
      <c r="DB9" s="14">
        <f>SUM(CW9:DA9)</f>
        <v>5</v>
      </c>
      <c r="DC9" s="15">
        <v>0</v>
      </c>
      <c r="DD9" s="15">
        <v>6</v>
      </c>
      <c r="DE9" s="15">
        <v>0</v>
      </c>
      <c r="DF9" s="15">
        <v>0</v>
      </c>
      <c r="DG9" s="15">
        <v>0</v>
      </c>
      <c r="DH9" s="14">
        <f>SUM(DC9:DG9)</f>
        <v>6</v>
      </c>
      <c r="DI9" s="14">
        <f t="shared" si="20"/>
        <v>21</v>
      </c>
      <c r="DJ9" s="14">
        <f t="shared" si="21"/>
        <v>63</v>
      </c>
    </row>
    <row r="10" spans="1:114" ht="16.5" thickBot="1">
      <c r="A10" s="14">
        <v>4</v>
      </c>
      <c r="B10" s="15" t="s">
        <v>8</v>
      </c>
      <c r="C10" s="15">
        <v>3</v>
      </c>
      <c r="D10" s="15">
        <v>0</v>
      </c>
      <c r="E10" s="15">
        <v>0</v>
      </c>
      <c r="F10" s="15">
        <v>0</v>
      </c>
      <c r="G10" s="15">
        <v>0</v>
      </c>
      <c r="H10" s="14">
        <f t="shared" ref="H10" si="22">SUM(C10:G10)</f>
        <v>3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4">
        <f t="shared" ref="N10" si="23">SUM(I10:M10)</f>
        <v>1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4">
        <f t="shared" ref="T10" si="24">SUM(O10:S10)</f>
        <v>0</v>
      </c>
      <c r="U10" s="15">
        <v>0</v>
      </c>
      <c r="V10" s="15">
        <v>2</v>
      </c>
      <c r="W10" s="15">
        <v>0</v>
      </c>
      <c r="X10" s="15">
        <v>0</v>
      </c>
      <c r="Y10" s="15">
        <v>0</v>
      </c>
      <c r="Z10" s="14">
        <f t="shared" ref="Z10" si="25">SUM(U10:Y10)</f>
        <v>2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4">
        <f t="shared" ref="AF10" si="26">SUM(AA10:AE10)</f>
        <v>0</v>
      </c>
      <c r="AG10" s="15">
        <v>0</v>
      </c>
      <c r="AH10" s="15">
        <v>5</v>
      </c>
      <c r="AI10" s="15">
        <v>0</v>
      </c>
      <c r="AJ10" s="15">
        <v>0</v>
      </c>
      <c r="AK10" s="15">
        <v>0</v>
      </c>
      <c r="AL10" s="14">
        <f t="shared" ref="AL10" si="27">SUM(AG10:AK10)</f>
        <v>5</v>
      </c>
      <c r="AM10" s="16">
        <f t="shared" ref="AM10" si="28">H10+N10+T10+Z10+AF10+AL10</f>
        <v>11</v>
      </c>
      <c r="AN10" s="15">
        <v>0</v>
      </c>
      <c r="AO10" s="15">
        <v>1</v>
      </c>
      <c r="AP10" s="15">
        <v>0</v>
      </c>
      <c r="AQ10" s="15">
        <v>0</v>
      </c>
      <c r="AR10" s="15">
        <v>0</v>
      </c>
      <c r="AS10" s="14">
        <f t="shared" ref="AS10" si="29">SUM(AN10:AR10)</f>
        <v>1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4">
        <f t="shared" ref="AY10" si="30">SUM(AT10:AX10)</f>
        <v>0</v>
      </c>
      <c r="AZ10" s="15">
        <v>3</v>
      </c>
      <c r="BA10" s="15">
        <v>0</v>
      </c>
      <c r="BB10" s="15">
        <v>0</v>
      </c>
      <c r="BC10" s="15">
        <v>0</v>
      </c>
      <c r="BD10" s="15">
        <v>0</v>
      </c>
      <c r="BE10" s="14">
        <f t="shared" ref="BE10" si="31">SUM(AZ10:BD10)</f>
        <v>3</v>
      </c>
      <c r="BF10" s="15">
        <v>0</v>
      </c>
      <c r="BG10" s="15">
        <v>2</v>
      </c>
      <c r="BH10" s="15">
        <v>0</v>
      </c>
      <c r="BI10" s="15">
        <v>0</v>
      </c>
      <c r="BJ10" s="15">
        <v>0</v>
      </c>
      <c r="BK10" s="14">
        <f t="shared" ref="BK10" si="32">SUM(BF10:BJ10)</f>
        <v>2</v>
      </c>
      <c r="BL10" s="15">
        <v>0</v>
      </c>
      <c r="BM10" s="15">
        <v>0</v>
      </c>
      <c r="BN10" s="15">
        <v>1</v>
      </c>
      <c r="BO10" s="15">
        <v>0</v>
      </c>
      <c r="BP10" s="15">
        <v>0</v>
      </c>
      <c r="BQ10" s="14">
        <f t="shared" ref="BQ10" si="33">SUM(BL10:BP10)</f>
        <v>1</v>
      </c>
      <c r="BR10" s="15">
        <v>0</v>
      </c>
      <c r="BS10" s="15">
        <v>0</v>
      </c>
      <c r="BT10" s="15">
        <v>0</v>
      </c>
      <c r="BU10" s="15">
        <v>4</v>
      </c>
      <c r="BV10" s="15">
        <v>0</v>
      </c>
      <c r="BW10" s="14">
        <f t="shared" ref="BW10" si="34">SUM(BR10:BV10)</f>
        <v>4</v>
      </c>
      <c r="BX10" s="14">
        <f t="shared" ref="BX10" si="35">AS10+AY10+BE10+BK10+BQ10+BW10</f>
        <v>11</v>
      </c>
      <c r="BY10" s="15">
        <v>0</v>
      </c>
      <c r="BZ10" s="15">
        <v>0</v>
      </c>
      <c r="CA10" s="15">
        <v>0</v>
      </c>
      <c r="CB10" s="15">
        <v>2</v>
      </c>
      <c r="CC10" s="15">
        <v>0</v>
      </c>
      <c r="CD10" s="14">
        <f t="shared" ref="CD10" si="36">SUM(BY10:CC10)</f>
        <v>2</v>
      </c>
      <c r="CE10" s="15">
        <v>0</v>
      </c>
      <c r="CF10" s="15">
        <v>0</v>
      </c>
      <c r="CG10" s="15">
        <v>0</v>
      </c>
      <c r="CH10" s="15">
        <v>0</v>
      </c>
      <c r="CI10" s="15">
        <v>5</v>
      </c>
      <c r="CJ10" s="14">
        <f t="shared" ref="CJ10" si="37">SUM(CE10:CI10)</f>
        <v>5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4">
        <f t="shared" ref="CP10" si="38">SUM(CK10:CO10)</f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2</v>
      </c>
      <c r="CV10" s="14">
        <f t="shared" ref="CV10" si="39">SUM(CQ10:CU10)</f>
        <v>2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4">
        <f t="shared" ref="DB10" si="40">SUM(CW10:DA10)</f>
        <v>0</v>
      </c>
      <c r="DC10" s="15">
        <v>0</v>
      </c>
      <c r="DD10" s="15">
        <v>0</v>
      </c>
      <c r="DE10" s="15">
        <v>0</v>
      </c>
      <c r="DF10" s="15">
        <v>1</v>
      </c>
      <c r="DG10" s="15">
        <v>0</v>
      </c>
      <c r="DH10" s="14">
        <f t="shared" ref="DH10" si="41">SUM(DC10:DG10)</f>
        <v>1</v>
      </c>
      <c r="DI10" s="14">
        <f t="shared" si="20"/>
        <v>10</v>
      </c>
      <c r="DJ10" s="14">
        <f t="shared" si="21"/>
        <v>32</v>
      </c>
    </row>
    <row r="11" spans="1:114" ht="16.5" thickBot="1">
      <c r="A11" s="14">
        <v>5</v>
      </c>
      <c r="B11" s="15" t="s">
        <v>9</v>
      </c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4">
        <f>SUM(C11:G11)</f>
        <v>1</v>
      </c>
      <c r="I11" s="15">
        <v>0</v>
      </c>
      <c r="J11" s="15">
        <v>0</v>
      </c>
      <c r="K11" s="15">
        <v>0</v>
      </c>
      <c r="L11" s="15">
        <v>0</v>
      </c>
      <c r="M11" s="15">
        <v>2</v>
      </c>
      <c r="N11" s="14">
        <f>SUM(I11:M11)</f>
        <v>2</v>
      </c>
      <c r="O11" s="15">
        <v>0</v>
      </c>
      <c r="P11" s="15">
        <v>0</v>
      </c>
      <c r="Q11" s="15">
        <v>0</v>
      </c>
      <c r="R11" s="15">
        <v>0</v>
      </c>
      <c r="S11" s="15">
        <v>3</v>
      </c>
      <c r="T11" s="14">
        <f>SUM(O11:S11)</f>
        <v>3</v>
      </c>
      <c r="U11" s="15">
        <v>0</v>
      </c>
      <c r="V11" s="15">
        <v>0</v>
      </c>
      <c r="W11" s="15">
        <v>0</v>
      </c>
      <c r="X11" s="15">
        <v>0</v>
      </c>
      <c r="Y11" s="15">
        <v>4</v>
      </c>
      <c r="Z11" s="14">
        <f>SUM(U11:Y11)</f>
        <v>4</v>
      </c>
      <c r="AA11" s="15">
        <v>0</v>
      </c>
      <c r="AB11" s="15">
        <v>0</v>
      </c>
      <c r="AC11" s="15">
        <v>0</v>
      </c>
      <c r="AD11" s="15">
        <v>0</v>
      </c>
      <c r="AE11" s="15">
        <v>5</v>
      </c>
      <c r="AF11" s="14">
        <f>SUM(AA11:AE11)</f>
        <v>5</v>
      </c>
      <c r="AG11" s="15">
        <v>0</v>
      </c>
      <c r="AH11" s="15">
        <v>0</v>
      </c>
      <c r="AI11" s="15">
        <v>0</v>
      </c>
      <c r="AJ11" s="15">
        <v>0</v>
      </c>
      <c r="AK11" s="15">
        <v>6</v>
      </c>
      <c r="AL11" s="14">
        <f>SUM(AG11:AK11)</f>
        <v>6</v>
      </c>
      <c r="AM11" s="16">
        <f>H11+N11+T11+Z11+AF11+AL11</f>
        <v>21</v>
      </c>
      <c r="AN11" s="15">
        <v>1</v>
      </c>
      <c r="AO11" s="15">
        <v>0</v>
      </c>
      <c r="AP11" s="15">
        <v>0</v>
      </c>
      <c r="AQ11" s="15">
        <v>0</v>
      </c>
      <c r="AR11" s="15">
        <v>0</v>
      </c>
      <c r="AS11" s="14">
        <f>SUM(AN11:AR11)</f>
        <v>1</v>
      </c>
      <c r="AT11" s="15">
        <v>2</v>
      </c>
      <c r="AU11" s="15">
        <v>0</v>
      </c>
      <c r="AV11" s="15">
        <v>0</v>
      </c>
      <c r="AW11" s="15">
        <v>0</v>
      </c>
      <c r="AX11" s="15">
        <v>0</v>
      </c>
      <c r="AY11" s="14">
        <f>SUM(AT11:AX11)</f>
        <v>2</v>
      </c>
      <c r="AZ11" s="15">
        <v>3</v>
      </c>
      <c r="BA11" s="15">
        <v>0</v>
      </c>
      <c r="BB11" s="15">
        <v>0</v>
      </c>
      <c r="BC11" s="15">
        <v>0</v>
      </c>
      <c r="BD11" s="15">
        <v>0</v>
      </c>
      <c r="BE11" s="14">
        <f>SUM(AZ11:BD11)</f>
        <v>3</v>
      </c>
      <c r="BF11" s="15">
        <v>4</v>
      </c>
      <c r="BG11" s="15">
        <v>0</v>
      </c>
      <c r="BH11" s="15">
        <v>0</v>
      </c>
      <c r="BI11" s="15">
        <v>0</v>
      </c>
      <c r="BJ11" s="15">
        <v>0</v>
      </c>
      <c r="BK11" s="14">
        <f>SUM(BF11:BJ11)</f>
        <v>4</v>
      </c>
      <c r="BL11" s="15">
        <v>5</v>
      </c>
      <c r="BM11" s="15">
        <v>0</v>
      </c>
      <c r="BN11" s="15">
        <v>0</v>
      </c>
      <c r="BO11" s="15">
        <v>0</v>
      </c>
      <c r="BP11" s="15">
        <v>0</v>
      </c>
      <c r="BQ11" s="14">
        <f>SUM(BL11:BP11)</f>
        <v>5</v>
      </c>
      <c r="BR11" s="15">
        <v>6</v>
      </c>
      <c r="BS11" s="15">
        <v>0</v>
      </c>
      <c r="BT11" s="15">
        <v>0</v>
      </c>
      <c r="BU11" s="15">
        <v>0</v>
      </c>
      <c r="BV11" s="15">
        <v>0</v>
      </c>
      <c r="BW11" s="14">
        <f>SUM(BR11:BV11)</f>
        <v>6</v>
      </c>
      <c r="BX11" s="14">
        <f>AS11+AY11+BE11+BK11+BQ11+BW11</f>
        <v>21</v>
      </c>
      <c r="BY11" s="15">
        <v>0</v>
      </c>
      <c r="BZ11" s="15">
        <v>1</v>
      </c>
      <c r="CA11" s="15">
        <v>0</v>
      </c>
      <c r="CB11" s="15">
        <v>0</v>
      </c>
      <c r="CC11" s="15">
        <v>0</v>
      </c>
      <c r="CD11" s="14">
        <f>SUM(BY11:CC11)</f>
        <v>1</v>
      </c>
      <c r="CE11" s="15">
        <v>0</v>
      </c>
      <c r="CF11" s="15">
        <v>2</v>
      </c>
      <c r="CG11" s="15">
        <v>0</v>
      </c>
      <c r="CH11" s="15">
        <v>0</v>
      </c>
      <c r="CI11" s="15">
        <v>0</v>
      </c>
      <c r="CJ11" s="14">
        <f>SUM(CE11:CI11)</f>
        <v>2</v>
      </c>
      <c r="CK11" s="15">
        <v>0</v>
      </c>
      <c r="CL11" s="15">
        <v>3</v>
      </c>
      <c r="CM11" s="15">
        <v>0</v>
      </c>
      <c r="CN11" s="15">
        <v>0</v>
      </c>
      <c r="CO11" s="15">
        <v>0</v>
      </c>
      <c r="CP11" s="14">
        <f>SUM(CK11:CO11)</f>
        <v>3</v>
      </c>
      <c r="CQ11" s="15">
        <v>0</v>
      </c>
      <c r="CR11" s="15">
        <v>4</v>
      </c>
      <c r="CS11" s="15">
        <v>0</v>
      </c>
      <c r="CT11" s="15">
        <v>0</v>
      </c>
      <c r="CU11" s="15">
        <v>0</v>
      </c>
      <c r="CV11" s="14">
        <f>SUM(CQ11:CU11)</f>
        <v>4</v>
      </c>
      <c r="CW11" s="15">
        <v>0</v>
      </c>
      <c r="CX11" s="15">
        <v>5</v>
      </c>
      <c r="CY11" s="15">
        <v>0</v>
      </c>
      <c r="CZ11" s="15">
        <v>0</v>
      </c>
      <c r="DA11" s="15">
        <v>0</v>
      </c>
      <c r="DB11" s="14">
        <f>SUM(CW11:DA11)</f>
        <v>5</v>
      </c>
      <c r="DC11" s="15">
        <v>0</v>
      </c>
      <c r="DD11" s="15">
        <v>6</v>
      </c>
      <c r="DE11" s="15">
        <v>0</v>
      </c>
      <c r="DF11" s="15">
        <v>0</v>
      </c>
      <c r="DG11" s="15">
        <v>0</v>
      </c>
      <c r="DH11" s="14">
        <f>SUM(DC11:DG11)</f>
        <v>6</v>
      </c>
      <c r="DI11" s="14">
        <f t="shared" si="20"/>
        <v>21</v>
      </c>
      <c r="DJ11" s="14">
        <f t="shared" si="21"/>
        <v>63</v>
      </c>
    </row>
    <row r="12" spans="1:114" ht="16.5" thickBot="1">
      <c r="A12" s="14">
        <v>6</v>
      </c>
      <c r="B12" s="15" t="s">
        <v>10</v>
      </c>
      <c r="C12" s="15">
        <v>3</v>
      </c>
      <c r="D12" s="15">
        <v>0</v>
      </c>
      <c r="E12" s="15">
        <v>0</v>
      </c>
      <c r="F12" s="15">
        <v>0</v>
      </c>
      <c r="G12" s="15">
        <v>0</v>
      </c>
      <c r="H12" s="14">
        <f t="shared" ref="H12" si="42">SUM(C12:G12)</f>
        <v>3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4">
        <f t="shared" ref="N12" si="43">SUM(I12:M12)</f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4">
        <f t="shared" ref="T12" si="44">SUM(O12:S12)</f>
        <v>0</v>
      </c>
      <c r="U12" s="15">
        <v>0</v>
      </c>
      <c r="V12" s="15">
        <v>2</v>
      </c>
      <c r="W12" s="15">
        <v>0</v>
      </c>
      <c r="X12" s="15">
        <v>0</v>
      </c>
      <c r="Y12" s="15">
        <v>0</v>
      </c>
      <c r="Z12" s="14">
        <f t="shared" ref="Z12" si="45">SUM(U12:Y12)</f>
        <v>2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4">
        <f t="shared" ref="AF12" si="46">SUM(AA12:AE12)</f>
        <v>0</v>
      </c>
      <c r="AG12" s="15">
        <v>0</v>
      </c>
      <c r="AH12" s="15">
        <v>5</v>
      </c>
      <c r="AI12" s="15">
        <v>0</v>
      </c>
      <c r="AJ12" s="15">
        <v>0</v>
      </c>
      <c r="AK12" s="15">
        <v>0</v>
      </c>
      <c r="AL12" s="14">
        <f t="shared" ref="AL12" si="47">SUM(AG12:AK12)</f>
        <v>5</v>
      </c>
      <c r="AM12" s="16">
        <f t="shared" ref="AM12" si="48">H12+N12+T12+Z12+AF12+AL12</f>
        <v>11</v>
      </c>
      <c r="AN12" s="15">
        <v>0</v>
      </c>
      <c r="AO12" s="15">
        <v>1</v>
      </c>
      <c r="AP12" s="15">
        <v>0</v>
      </c>
      <c r="AQ12" s="15">
        <v>0</v>
      </c>
      <c r="AR12" s="15">
        <v>0</v>
      </c>
      <c r="AS12" s="14">
        <f t="shared" ref="AS12" si="49">SUM(AN12:AR12)</f>
        <v>1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4">
        <f t="shared" ref="AY12" si="50">SUM(AT12:AX12)</f>
        <v>0</v>
      </c>
      <c r="AZ12" s="15">
        <v>3</v>
      </c>
      <c r="BA12" s="15">
        <v>0</v>
      </c>
      <c r="BB12" s="15">
        <v>0</v>
      </c>
      <c r="BC12" s="15">
        <v>0</v>
      </c>
      <c r="BD12" s="15">
        <v>0</v>
      </c>
      <c r="BE12" s="14">
        <f t="shared" ref="BE12" si="51">SUM(AZ12:BD12)</f>
        <v>3</v>
      </c>
      <c r="BF12" s="15">
        <v>0</v>
      </c>
      <c r="BG12" s="15">
        <v>2</v>
      </c>
      <c r="BH12" s="15">
        <v>0</v>
      </c>
      <c r="BI12" s="15">
        <v>0</v>
      </c>
      <c r="BJ12" s="15">
        <v>0</v>
      </c>
      <c r="BK12" s="14">
        <f t="shared" ref="BK12" si="52">SUM(BF12:BJ12)</f>
        <v>2</v>
      </c>
      <c r="BL12" s="15">
        <v>0</v>
      </c>
      <c r="BM12" s="15">
        <v>0</v>
      </c>
      <c r="BN12" s="15">
        <v>1</v>
      </c>
      <c r="BO12" s="15">
        <v>0</v>
      </c>
      <c r="BP12" s="15">
        <v>0</v>
      </c>
      <c r="BQ12" s="14">
        <f t="shared" ref="BQ12" si="53">SUM(BL12:BP12)</f>
        <v>1</v>
      </c>
      <c r="BR12" s="15">
        <v>0</v>
      </c>
      <c r="BS12" s="15">
        <v>0</v>
      </c>
      <c r="BT12" s="15">
        <v>0</v>
      </c>
      <c r="BU12" s="15">
        <v>4</v>
      </c>
      <c r="BV12" s="15">
        <v>0</v>
      </c>
      <c r="BW12" s="14">
        <f t="shared" ref="BW12" si="54">SUM(BR12:BV12)</f>
        <v>4</v>
      </c>
      <c r="BX12" s="14">
        <f t="shared" ref="BX12" si="55">AS12+AY12+BE12+BK12+BQ12+BW12</f>
        <v>11</v>
      </c>
      <c r="BY12" s="15">
        <v>0</v>
      </c>
      <c r="BZ12" s="15">
        <v>0</v>
      </c>
      <c r="CA12" s="15">
        <v>0</v>
      </c>
      <c r="CB12" s="15">
        <v>2</v>
      </c>
      <c r="CC12" s="15">
        <v>0</v>
      </c>
      <c r="CD12" s="14">
        <f t="shared" ref="CD12" si="56">SUM(BY12:CC12)</f>
        <v>2</v>
      </c>
      <c r="CE12" s="15">
        <v>0</v>
      </c>
      <c r="CF12" s="15">
        <v>0</v>
      </c>
      <c r="CG12" s="15">
        <v>0</v>
      </c>
      <c r="CH12" s="15">
        <v>0</v>
      </c>
      <c r="CI12" s="15">
        <v>5</v>
      </c>
      <c r="CJ12" s="14">
        <f t="shared" ref="CJ12" si="57">SUM(CE12:CI12)</f>
        <v>5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4">
        <f t="shared" ref="CP12" si="58">SUM(CK12:CO12)</f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2</v>
      </c>
      <c r="CV12" s="14">
        <f t="shared" ref="CV12" si="59">SUM(CQ12:CU12)</f>
        <v>2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4">
        <f t="shared" ref="DB12" si="60">SUM(CW12:DA12)</f>
        <v>0</v>
      </c>
      <c r="DC12" s="15">
        <v>0</v>
      </c>
      <c r="DD12" s="15">
        <v>0</v>
      </c>
      <c r="DE12" s="15">
        <v>0</v>
      </c>
      <c r="DF12" s="15">
        <v>1</v>
      </c>
      <c r="DG12" s="15">
        <v>0</v>
      </c>
      <c r="DH12" s="14">
        <f t="shared" ref="DH12" si="61">SUM(DC12:DG12)</f>
        <v>1</v>
      </c>
      <c r="DI12" s="14">
        <f t="shared" si="20"/>
        <v>10</v>
      </c>
      <c r="DJ12" s="14">
        <f t="shared" si="21"/>
        <v>32</v>
      </c>
    </row>
    <row r="13" spans="1:114" ht="16.5" thickBot="1">
      <c r="A13" s="14">
        <v>7</v>
      </c>
      <c r="B13" s="15" t="s">
        <v>11</v>
      </c>
      <c r="C13" s="15">
        <v>0</v>
      </c>
      <c r="D13" s="15">
        <v>0</v>
      </c>
      <c r="E13" s="15">
        <v>0</v>
      </c>
      <c r="F13" s="15">
        <v>0</v>
      </c>
      <c r="G13" s="15">
        <v>1</v>
      </c>
      <c r="H13" s="14">
        <f>SUM(C13:G13)</f>
        <v>1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4">
        <f>SUM(I13:M13)</f>
        <v>2</v>
      </c>
      <c r="O13" s="15">
        <v>0</v>
      </c>
      <c r="P13" s="15">
        <v>0</v>
      </c>
      <c r="Q13" s="15">
        <v>0</v>
      </c>
      <c r="R13" s="15">
        <v>0</v>
      </c>
      <c r="S13" s="15">
        <v>3</v>
      </c>
      <c r="T13" s="14">
        <f>SUM(O13:S13)</f>
        <v>3</v>
      </c>
      <c r="U13" s="15">
        <v>0</v>
      </c>
      <c r="V13" s="15">
        <v>0</v>
      </c>
      <c r="W13" s="15">
        <v>0</v>
      </c>
      <c r="X13" s="15">
        <v>0</v>
      </c>
      <c r="Y13" s="15">
        <v>4</v>
      </c>
      <c r="Z13" s="14">
        <f>SUM(U13:Y13)</f>
        <v>4</v>
      </c>
      <c r="AA13" s="15">
        <v>0</v>
      </c>
      <c r="AB13" s="15">
        <v>0</v>
      </c>
      <c r="AC13" s="15">
        <v>0</v>
      </c>
      <c r="AD13" s="15">
        <v>0</v>
      </c>
      <c r="AE13" s="15">
        <v>5</v>
      </c>
      <c r="AF13" s="14">
        <f>SUM(AA13:AE13)</f>
        <v>5</v>
      </c>
      <c r="AG13" s="15">
        <v>0</v>
      </c>
      <c r="AH13" s="15">
        <v>0</v>
      </c>
      <c r="AI13" s="15">
        <v>0</v>
      </c>
      <c r="AJ13" s="15">
        <v>0</v>
      </c>
      <c r="AK13" s="15">
        <v>6</v>
      </c>
      <c r="AL13" s="14">
        <f>SUM(AG13:AK13)</f>
        <v>6</v>
      </c>
      <c r="AM13" s="16">
        <f>H13+N13+T13+Z13+AF13+AL13</f>
        <v>21</v>
      </c>
      <c r="AN13" s="15">
        <v>1</v>
      </c>
      <c r="AO13" s="15">
        <v>0</v>
      </c>
      <c r="AP13" s="15">
        <v>0</v>
      </c>
      <c r="AQ13" s="15">
        <v>0</v>
      </c>
      <c r="AR13" s="15">
        <v>0</v>
      </c>
      <c r="AS13" s="14">
        <f>SUM(AN13:AR13)</f>
        <v>1</v>
      </c>
      <c r="AT13" s="15">
        <v>2</v>
      </c>
      <c r="AU13" s="15">
        <v>0</v>
      </c>
      <c r="AV13" s="15">
        <v>0</v>
      </c>
      <c r="AW13" s="15">
        <v>0</v>
      </c>
      <c r="AX13" s="15">
        <v>0</v>
      </c>
      <c r="AY13" s="14">
        <f>SUM(AT13:AX13)</f>
        <v>2</v>
      </c>
      <c r="AZ13" s="15">
        <v>3</v>
      </c>
      <c r="BA13" s="15">
        <v>0</v>
      </c>
      <c r="BB13" s="15">
        <v>0</v>
      </c>
      <c r="BC13" s="15">
        <v>0</v>
      </c>
      <c r="BD13" s="15">
        <v>0</v>
      </c>
      <c r="BE13" s="14">
        <f>SUM(AZ13:BD13)</f>
        <v>3</v>
      </c>
      <c r="BF13" s="15">
        <v>4</v>
      </c>
      <c r="BG13" s="15">
        <v>0</v>
      </c>
      <c r="BH13" s="15">
        <v>0</v>
      </c>
      <c r="BI13" s="15">
        <v>0</v>
      </c>
      <c r="BJ13" s="15">
        <v>0</v>
      </c>
      <c r="BK13" s="14">
        <f>SUM(BF13:BJ13)</f>
        <v>4</v>
      </c>
      <c r="BL13" s="15">
        <v>5</v>
      </c>
      <c r="BM13" s="15">
        <v>0</v>
      </c>
      <c r="BN13" s="15">
        <v>0</v>
      </c>
      <c r="BO13" s="15">
        <v>0</v>
      </c>
      <c r="BP13" s="15">
        <v>0</v>
      </c>
      <c r="BQ13" s="14">
        <f>SUM(BL13:BP13)</f>
        <v>5</v>
      </c>
      <c r="BR13" s="15">
        <v>6</v>
      </c>
      <c r="BS13" s="15">
        <v>0</v>
      </c>
      <c r="BT13" s="15">
        <v>0</v>
      </c>
      <c r="BU13" s="15">
        <v>0</v>
      </c>
      <c r="BV13" s="15">
        <v>0</v>
      </c>
      <c r="BW13" s="14">
        <f>SUM(BR13:BV13)</f>
        <v>6</v>
      </c>
      <c r="BX13" s="14">
        <f>AS13+AY13+BE13+BK13+BQ13+BW13</f>
        <v>21</v>
      </c>
      <c r="BY13" s="15">
        <v>0</v>
      </c>
      <c r="BZ13" s="15">
        <v>1</v>
      </c>
      <c r="CA13" s="15">
        <v>0</v>
      </c>
      <c r="CB13" s="15">
        <v>0</v>
      </c>
      <c r="CC13" s="15">
        <v>0</v>
      </c>
      <c r="CD13" s="14">
        <f>SUM(BY13:CC13)</f>
        <v>1</v>
      </c>
      <c r="CE13" s="15">
        <v>0</v>
      </c>
      <c r="CF13" s="15">
        <v>2</v>
      </c>
      <c r="CG13" s="15">
        <v>0</v>
      </c>
      <c r="CH13" s="15">
        <v>0</v>
      </c>
      <c r="CI13" s="15">
        <v>0</v>
      </c>
      <c r="CJ13" s="14">
        <f>SUM(CE13:CI13)</f>
        <v>2</v>
      </c>
      <c r="CK13" s="15">
        <v>0</v>
      </c>
      <c r="CL13" s="15">
        <v>3</v>
      </c>
      <c r="CM13" s="15">
        <v>0</v>
      </c>
      <c r="CN13" s="15">
        <v>0</v>
      </c>
      <c r="CO13" s="15">
        <v>0</v>
      </c>
      <c r="CP13" s="14">
        <f>SUM(CK13:CO13)</f>
        <v>3</v>
      </c>
      <c r="CQ13" s="15">
        <v>0</v>
      </c>
      <c r="CR13" s="15">
        <v>4</v>
      </c>
      <c r="CS13" s="15">
        <v>0</v>
      </c>
      <c r="CT13" s="15">
        <v>0</v>
      </c>
      <c r="CU13" s="15">
        <v>0</v>
      </c>
      <c r="CV13" s="14">
        <f>SUM(CQ13:CU13)</f>
        <v>4</v>
      </c>
      <c r="CW13" s="15">
        <v>0</v>
      </c>
      <c r="CX13" s="15">
        <v>5</v>
      </c>
      <c r="CY13" s="15">
        <v>0</v>
      </c>
      <c r="CZ13" s="15">
        <v>0</v>
      </c>
      <c r="DA13" s="15">
        <v>0</v>
      </c>
      <c r="DB13" s="14">
        <f>SUM(CW13:DA13)</f>
        <v>5</v>
      </c>
      <c r="DC13" s="15">
        <v>0</v>
      </c>
      <c r="DD13" s="15">
        <v>6</v>
      </c>
      <c r="DE13" s="15">
        <v>0</v>
      </c>
      <c r="DF13" s="15">
        <v>0</v>
      </c>
      <c r="DG13" s="15">
        <v>0</v>
      </c>
      <c r="DH13" s="14">
        <f>SUM(DC13:DG13)</f>
        <v>6</v>
      </c>
      <c r="DI13" s="14">
        <f t="shared" si="20"/>
        <v>21</v>
      </c>
      <c r="DJ13" s="14">
        <f t="shared" si="21"/>
        <v>63</v>
      </c>
    </row>
    <row r="14" spans="1:114" ht="16.5" thickBot="1">
      <c r="A14" s="14">
        <v>8</v>
      </c>
      <c r="B14" s="15" t="s">
        <v>12</v>
      </c>
      <c r="C14" s="15">
        <v>3</v>
      </c>
      <c r="D14" s="15">
        <v>0</v>
      </c>
      <c r="E14" s="15">
        <v>0</v>
      </c>
      <c r="F14" s="15">
        <v>0</v>
      </c>
      <c r="G14" s="15">
        <v>0</v>
      </c>
      <c r="H14" s="14">
        <f t="shared" ref="H14" si="62">SUM(C14:G14)</f>
        <v>3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N14" s="14">
        <f t="shared" ref="N14" si="63">SUM(I14:M14)</f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4">
        <f t="shared" ref="T14" si="64">SUM(O14:S14)</f>
        <v>0</v>
      </c>
      <c r="U14" s="15">
        <v>0</v>
      </c>
      <c r="V14" s="15">
        <v>2</v>
      </c>
      <c r="W14" s="15">
        <v>0</v>
      </c>
      <c r="X14" s="15">
        <v>0</v>
      </c>
      <c r="Y14" s="15">
        <v>0</v>
      </c>
      <c r="Z14" s="14">
        <f t="shared" ref="Z14" si="65">SUM(U14:Y14)</f>
        <v>2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4">
        <f t="shared" ref="AF14" si="66">SUM(AA14:AE14)</f>
        <v>0</v>
      </c>
      <c r="AG14" s="15">
        <v>0</v>
      </c>
      <c r="AH14" s="15">
        <v>5</v>
      </c>
      <c r="AI14" s="15">
        <v>0</v>
      </c>
      <c r="AJ14" s="15">
        <v>0</v>
      </c>
      <c r="AK14" s="15">
        <v>0</v>
      </c>
      <c r="AL14" s="14">
        <f t="shared" ref="AL14" si="67">SUM(AG14:AK14)</f>
        <v>5</v>
      </c>
      <c r="AM14" s="16">
        <f t="shared" ref="AM14" si="68">H14+N14+T14+Z14+AF14+AL14</f>
        <v>11</v>
      </c>
      <c r="AN14" s="15">
        <v>0</v>
      </c>
      <c r="AO14" s="15">
        <v>1</v>
      </c>
      <c r="AP14" s="15">
        <v>0</v>
      </c>
      <c r="AQ14" s="15">
        <v>0</v>
      </c>
      <c r="AR14" s="15">
        <v>0</v>
      </c>
      <c r="AS14" s="14">
        <f t="shared" ref="AS14" si="69">SUM(AN14:AR14)</f>
        <v>1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4">
        <f t="shared" ref="AY14" si="70">SUM(AT14:AX14)</f>
        <v>0</v>
      </c>
      <c r="AZ14" s="15">
        <v>3</v>
      </c>
      <c r="BA14" s="15">
        <v>0</v>
      </c>
      <c r="BB14" s="15">
        <v>0</v>
      </c>
      <c r="BC14" s="15">
        <v>0</v>
      </c>
      <c r="BD14" s="15">
        <v>0</v>
      </c>
      <c r="BE14" s="14">
        <f t="shared" ref="BE14" si="71">SUM(AZ14:BD14)</f>
        <v>3</v>
      </c>
      <c r="BF14" s="15">
        <v>0</v>
      </c>
      <c r="BG14" s="15">
        <v>2</v>
      </c>
      <c r="BH14" s="15">
        <v>0</v>
      </c>
      <c r="BI14" s="15">
        <v>0</v>
      </c>
      <c r="BJ14" s="15">
        <v>0</v>
      </c>
      <c r="BK14" s="14">
        <f t="shared" ref="BK14" si="72">SUM(BF14:BJ14)</f>
        <v>2</v>
      </c>
      <c r="BL14" s="15">
        <v>0</v>
      </c>
      <c r="BM14" s="15">
        <v>0</v>
      </c>
      <c r="BN14" s="15">
        <v>1</v>
      </c>
      <c r="BO14" s="15">
        <v>0</v>
      </c>
      <c r="BP14" s="15">
        <v>0</v>
      </c>
      <c r="BQ14" s="14">
        <f t="shared" ref="BQ14" si="73">SUM(BL14:BP14)</f>
        <v>1</v>
      </c>
      <c r="BR14" s="15">
        <v>0</v>
      </c>
      <c r="BS14" s="15">
        <v>0</v>
      </c>
      <c r="BT14" s="15">
        <v>0</v>
      </c>
      <c r="BU14" s="15">
        <v>4</v>
      </c>
      <c r="BV14" s="15">
        <v>0</v>
      </c>
      <c r="BW14" s="14">
        <f t="shared" ref="BW14" si="74">SUM(BR14:BV14)</f>
        <v>4</v>
      </c>
      <c r="BX14" s="14">
        <f t="shared" ref="BX14" si="75">AS14+AY14+BE14+BK14+BQ14+BW14</f>
        <v>11</v>
      </c>
      <c r="BY14" s="15">
        <v>0</v>
      </c>
      <c r="BZ14" s="15">
        <v>0</v>
      </c>
      <c r="CA14" s="15">
        <v>0</v>
      </c>
      <c r="CB14" s="15">
        <v>2</v>
      </c>
      <c r="CC14" s="15">
        <v>0</v>
      </c>
      <c r="CD14" s="14">
        <f t="shared" ref="CD14" si="76">SUM(BY14:CC14)</f>
        <v>2</v>
      </c>
      <c r="CE14" s="15">
        <v>0</v>
      </c>
      <c r="CF14" s="15">
        <v>0</v>
      </c>
      <c r="CG14" s="15">
        <v>0</v>
      </c>
      <c r="CH14" s="15">
        <v>0</v>
      </c>
      <c r="CI14" s="15">
        <v>5</v>
      </c>
      <c r="CJ14" s="14">
        <f t="shared" ref="CJ14" si="77">SUM(CE14:CI14)</f>
        <v>5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4">
        <f t="shared" ref="CP14" si="78">SUM(CK14:CO14)</f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2</v>
      </c>
      <c r="CV14" s="14">
        <f t="shared" ref="CV14" si="79">SUM(CQ14:CU14)</f>
        <v>2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4">
        <f t="shared" ref="DB14" si="80">SUM(CW14:DA14)</f>
        <v>0</v>
      </c>
      <c r="DC14" s="15">
        <v>0</v>
      </c>
      <c r="DD14" s="15">
        <v>0</v>
      </c>
      <c r="DE14" s="15">
        <v>0</v>
      </c>
      <c r="DF14" s="15">
        <v>1</v>
      </c>
      <c r="DG14" s="15">
        <v>0</v>
      </c>
      <c r="DH14" s="14">
        <f t="shared" ref="DH14" si="81">SUM(DC14:DG14)</f>
        <v>1</v>
      </c>
      <c r="DI14" s="14">
        <f t="shared" si="20"/>
        <v>10</v>
      </c>
      <c r="DJ14" s="14">
        <f t="shared" si="21"/>
        <v>32</v>
      </c>
    </row>
    <row r="15" spans="1:114" ht="16.5" thickBot="1">
      <c r="A15" s="14">
        <v>9</v>
      </c>
      <c r="B15" s="15" t="s">
        <v>13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4">
        <f>SUM(C15:G15)</f>
        <v>1</v>
      </c>
      <c r="I15" s="15">
        <v>0</v>
      </c>
      <c r="J15" s="15">
        <v>0</v>
      </c>
      <c r="K15" s="15">
        <v>0</v>
      </c>
      <c r="L15" s="15">
        <v>0</v>
      </c>
      <c r="M15" s="15">
        <v>2</v>
      </c>
      <c r="N15" s="14">
        <f>SUM(I15:M15)</f>
        <v>2</v>
      </c>
      <c r="O15" s="15">
        <v>0</v>
      </c>
      <c r="P15" s="15">
        <v>0</v>
      </c>
      <c r="Q15" s="15">
        <v>0</v>
      </c>
      <c r="R15" s="15">
        <v>0</v>
      </c>
      <c r="S15" s="15">
        <v>3</v>
      </c>
      <c r="T15" s="14">
        <f>SUM(O15:S15)</f>
        <v>3</v>
      </c>
      <c r="U15" s="15">
        <v>0</v>
      </c>
      <c r="V15" s="15">
        <v>0</v>
      </c>
      <c r="W15" s="15">
        <v>0</v>
      </c>
      <c r="X15" s="15">
        <v>0</v>
      </c>
      <c r="Y15" s="15">
        <v>4</v>
      </c>
      <c r="Z15" s="14">
        <f>SUM(U15:Y15)</f>
        <v>4</v>
      </c>
      <c r="AA15" s="15">
        <v>0</v>
      </c>
      <c r="AB15" s="15">
        <v>0</v>
      </c>
      <c r="AC15" s="15">
        <v>0</v>
      </c>
      <c r="AD15" s="15">
        <v>0</v>
      </c>
      <c r="AE15" s="15">
        <v>5</v>
      </c>
      <c r="AF15" s="14">
        <f>SUM(AA15:AE15)</f>
        <v>5</v>
      </c>
      <c r="AG15" s="15">
        <v>0</v>
      </c>
      <c r="AH15" s="15">
        <v>0</v>
      </c>
      <c r="AI15" s="15">
        <v>0</v>
      </c>
      <c r="AJ15" s="15">
        <v>0</v>
      </c>
      <c r="AK15" s="15">
        <v>6</v>
      </c>
      <c r="AL15" s="14">
        <f>SUM(AG15:AK15)</f>
        <v>6</v>
      </c>
      <c r="AM15" s="16">
        <f>H15+N15+T15+Z15+AF15+AL15</f>
        <v>21</v>
      </c>
      <c r="AN15" s="15">
        <v>1</v>
      </c>
      <c r="AO15" s="15">
        <v>0</v>
      </c>
      <c r="AP15" s="15">
        <v>0</v>
      </c>
      <c r="AQ15" s="15">
        <v>0</v>
      </c>
      <c r="AR15" s="15">
        <v>0</v>
      </c>
      <c r="AS15" s="14">
        <f>SUM(AN15:AR15)</f>
        <v>1</v>
      </c>
      <c r="AT15" s="15">
        <v>2</v>
      </c>
      <c r="AU15" s="15">
        <v>0</v>
      </c>
      <c r="AV15" s="15">
        <v>0</v>
      </c>
      <c r="AW15" s="15">
        <v>0</v>
      </c>
      <c r="AX15" s="15">
        <v>0</v>
      </c>
      <c r="AY15" s="14">
        <f>SUM(AT15:AX15)</f>
        <v>2</v>
      </c>
      <c r="AZ15" s="15">
        <v>3</v>
      </c>
      <c r="BA15" s="15">
        <v>0</v>
      </c>
      <c r="BB15" s="15">
        <v>0</v>
      </c>
      <c r="BC15" s="15">
        <v>0</v>
      </c>
      <c r="BD15" s="15">
        <v>0</v>
      </c>
      <c r="BE15" s="14">
        <f>SUM(AZ15:BD15)</f>
        <v>3</v>
      </c>
      <c r="BF15" s="15">
        <v>4</v>
      </c>
      <c r="BG15" s="15">
        <v>0</v>
      </c>
      <c r="BH15" s="15">
        <v>0</v>
      </c>
      <c r="BI15" s="15">
        <v>0</v>
      </c>
      <c r="BJ15" s="15">
        <v>0</v>
      </c>
      <c r="BK15" s="14">
        <f>SUM(BF15:BJ15)</f>
        <v>4</v>
      </c>
      <c r="BL15" s="15">
        <v>5</v>
      </c>
      <c r="BM15" s="15">
        <v>0</v>
      </c>
      <c r="BN15" s="15">
        <v>0</v>
      </c>
      <c r="BO15" s="15">
        <v>0</v>
      </c>
      <c r="BP15" s="15">
        <v>0</v>
      </c>
      <c r="BQ15" s="14">
        <f>SUM(BL15:BP15)</f>
        <v>5</v>
      </c>
      <c r="BR15" s="15">
        <v>6</v>
      </c>
      <c r="BS15" s="15">
        <v>0</v>
      </c>
      <c r="BT15" s="15">
        <v>0</v>
      </c>
      <c r="BU15" s="15">
        <v>0</v>
      </c>
      <c r="BV15" s="15">
        <v>0</v>
      </c>
      <c r="BW15" s="14">
        <f>SUM(BR15:BV15)</f>
        <v>6</v>
      </c>
      <c r="BX15" s="14">
        <f>AS15+AY15+BE15+BK15+BQ15+BW15</f>
        <v>21</v>
      </c>
      <c r="BY15" s="15">
        <v>0</v>
      </c>
      <c r="BZ15" s="15">
        <v>1</v>
      </c>
      <c r="CA15" s="15">
        <v>0</v>
      </c>
      <c r="CB15" s="15">
        <v>0</v>
      </c>
      <c r="CC15" s="15">
        <v>0</v>
      </c>
      <c r="CD15" s="14">
        <f>SUM(BY15:CC15)</f>
        <v>1</v>
      </c>
      <c r="CE15" s="15">
        <v>0</v>
      </c>
      <c r="CF15" s="15">
        <v>2</v>
      </c>
      <c r="CG15" s="15">
        <v>0</v>
      </c>
      <c r="CH15" s="15">
        <v>0</v>
      </c>
      <c r="CI15" s="15">
        <v>0</v>
      </c>
      <c r="CJ15" s="14">
        <f>SUM(CE15:CI15)</f>
        <v>2</v>
      </c>
      <c r="CK15" s="15">
        <v>0</v>
      </c>
      <c r="CL15" s="15">
        <v>3</v>
      </c>
      <c r="CM15" s="15">
        <v>0</v>
      </c>
      <c r="CN15" s="15">
        <v>0</v>
      </c>
      <c r="CO15" s="15">
        <v>0</v>
      </c>
      <c r="CP15" s="14">
        <f>SUM(CK15:CO15)</f>
        <v>3</v>
      </c>
      <c r="CQ15" s="15">
        <v>0</v>
      </c>
      <c r="CR15" s="15">
        <v>4</v>
      </c>
      <c r="CS15" s="15">
        <v>0</v>
      </c>
      <c r="CT15" s="15">
        <v>0</v>
      </c>
      <c r="CU15" s="15">
        <v>0</v>
      </c>
      <c r="CV15" s="14">
        <f>SUM(CQ15:CU15)</f>
        <v>4</v>
      </c>
      <c r="CW15" s="15">
        <v>0</v>
      </c>
      <c r="CX15" s="15">
        <v>5</v>
      </c>
      <c r="CY15" s="15">
        <v>0</v>
      </c>
      <c r="CZ15" s="15">
        <v>0</v>
      </c>
      <c r="DA15" s="15">
        <v>0</v>
      </c>
      <c r="DB15" s="14">
        <f>SUM(CW15:DA15)</f>
        <v>5</v>
      </c>
      <c r="DC15" s="15">
        <v>0</v>
      </c>
      <c r="DD15" s="15">
        <v>6</v>
      </c>
      <c r="DE15" s="15">
        <v>0</v>
      </c>
      <c r="DF15" s="15">
        <v>0</v>
      </c>
      <c r="DG15" s="15">
        <v>0</v>
      </c>
      <c r="DH15" s="14">
        <f>SUM(DC15:DG15)</f>
        <v>6</v>
      </c>
      <c r="DI15" s="14">
        <f t="shared" si="20"/>
        <v>21</v>
      </c>
      <c r="DJ15" s="14">
        <f t="shared" si="21"/>
        <v>63</v>
      </c>
    </row>
    <row r="16" spans="1:114" ht="16.5" thickBot="1">
      <c r="A16" s="14">
        <v>10</v>
      </c>
      <c r="B16" s="15" t="s">
        <v>14</v>
      </c>
      <c r="C16" s="15">
        <v>3</v>
      </c>
      <c r="D16" s="15">
        <v>0</v>
      </c>
      <c r="E16" s="15">
        <v>0</v>
      </c>
      <c r="F16" s="15">
        <v>0</v>
      </c>
      <c r="G16" s="15">
        <v>0</v>
      </c>
      <c r="H16" s="14">
        <f t="shared" ref="H16" si="82">SUM(C16:G16)</f>
        <v>3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4">
        <f t="shared" ref="N16" si="83">SUM(I16:M16)</f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4">
        <f t="shared" ref="T16" si="84">SUM(O16:S16)</f>
        <v>0</v>
      </c>
      <c r="U16" s="15">
        <v>0</v>
      </c>
      <c r="V16" s="15">
        <v>2</v>
      </c>
      <c r="W16" s="15">
        <v>0</v>
      </c>
      <c r="X16" s="15">
        <v>0</v>
      </c>
      <c r="Y16" s="15">
        <v>0</v>
      </c>
      <c r="Z16" s="14">
        <f t="shared" ref="Z16" si="85">SUM(U16:Y16)</f>
        <v>2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4">
        <f t="shared" ref="AF16" si="86">SUM(AA16:AE16)</f>
        <v>0</v>
      </c>
      <c r="AG16" s="15">
        <v>0</v>
      </c>
      <c r="AH16" s="15">
        <v>5</v>
      </c>
      <c r="AI16" s="15">
        <v>0</v>
      </c>
      <c r="AJ16" s="15">
        <v>0</v>
      </c>
      <c r="AK16" s="15">
        <v>0</v>
      </c>
      <c r="AL16" s="14">
        <f t="shared" ref="AL16" si="87">SUM(AG16:AK16)</f>
        <v>5</v>
      </c>
      <c r="AM16" s="16">
        <f t="shared" ref="AM16" si="88">H16+N16+T16+Z16+AF16+AL16</f>
        <v>11</v>
      </c>
      <c r="AN16" s="15">
        <v>0</v>
      </c>
      <c r="AO16" s="15">
        <v>1</v>
      </c>
      <c r="AP16" s="15">
        <v>0</v>
      </c>
      <c r="AQ16" s="15">
        <v>0</v>
      </c>
      <c r="AR16" s="15">
        <v>0</v>
      </c>
      <c r="AS16" s="14">
        <f t="shared" ref="AS16" si="89">SUM(AN16:AR16)</f>
        <v>1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4">
        <f t="shared" ref="AY16" si="90">SUM(AT16:AX16)</f>
        <v>0</v>
      </c>
      <c r="AZ16" s="15">
        <v>3</v>
      </c>
      <c r="BA16" s="15">
        <v>0</v>
      </c>
      <c r="BB16" s="15">
        <v>0</v>
      </c>
      <c r="BC16" s="15">
        <v>0</v>
      </c>
      <c r="BD16" s="15">
        <v>0</v>
      </c>
      <c r="BE16" s="14">
        <f t="shared" ref="BE16" si="91">SUM(AZ16:BD16)</f>
        <v>3</v>
      </c>
      <c r="BF16" s="15">
        <v>0</v>
      </c>
      <c r="BG16" s="15">
        <v>2</v>
      </c>
      <c r="BH16" s="15">
        <v>0</v>
      </c>
      <c r="BI16" s="15">
        <v>0</v>
      </c>
      <c r="BJ16" s="15">
        <v>0</v>
      </c>
      <c r="BK16" s="14">
        <f t="shared" ref="BK16" si="92">SUM(BF16:BJ16)</f>
        <v>2</v>
      </c>
      <c r="BL16" s="15">
        <v>0</v>
      </c>
      <c r="BM16" s="15">
        <v>0</v>
      </c>
      <c r="BN16" s="15">
        <v>1</v>
      </c>
      <c r="BO16" s="15">
        <v>0</v>
      </c>
      <c r="BP16" s="15">
        <v>0</v>
      </c>
      <c r="BQ16" s="14">
        <f t="shared" ref="BQ16" si="93">SUM(BL16:BP16)</f>
        <v>1</v>
      </c>
      <c r="BR16" s="15">
        <v>0</v>
      </c>
      <c r="BS16" s="15">
        <v>0</v>
      </c>
      <c r="BT16" s="15">
        <v>0</v>
      </c>
      <c r="BU16" s="15">
        <v>4</v>
      </c>
      <c r="BV16" s="15">
        <v>0</v>
      </c>
      <c r="BW16" s="14">
        <f t="shared" ref="BW16" si="94">SUM(BR16:BV16)</f>
        <v>4</v>
      </c>
      <c r="BX16" s="14">
        <f t="shared" ref="BX16" si="95">AS16+AY16+BE16+BK16+BQ16+BW16</f>
        <v>11</v>
      </c>
      <c r="BY16" s="15">
        <v>0</v>
      </c>
      <c r="BZ16" s="15">
        <v>0</v>
      </c>
      <c r="CA16" s="15">
        <v>0</v>
      </c>
      <c r="CB16" s="15">
        <v>2</v>
      </c>
      <c r="CC16" s="15">
        <v>0</v>
      </c>
      <c r="CD16" s="14">
        <f t="shared" ref="CD16" si="96">SUM(BY16:CC16)</f>
        <v>2</v>
      </c>
      <c r="CE16" s="15">
        <v>0</v>
      </c>
      <c r="CF16" s="15">
        <v>0</v>
      </c>
      <c r="CG16" s="15">
        <v>0</v>
      </c>
      <c r="CH16" s="15">
        <v>0</v>
      </c>
      <c r="CI16" s="15">
        <v>5</v>
      </c>
      <c r="CJ16" s="14">
        <f t="shared" ref="CJ16" si="97">SUM(CE16:CI16)</f>
        <v>5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4">
        <f t="shared" ref="CP16" si="98">SUM(CK16:CO16)</f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2</v>
      </c>
      <c r="CV16" s="14">
        <f t="shared" ref="CV16" si="99">SUM(CQ16:CU16)</f>
        <v>2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4">
        <f t="shared" ref="DB16" si="100">SUM(CW16:DA16)</f>
        <v>0</v>
      </c>
      <c r="DC16" s="15">
        <v>0</v>
      </c>
      <c r="DD16" s="15">
        <v>0</v>
      </c>
      <c r="DE16" s="15">
        <v>0</v>
      </c>
      <c r="DF16" s="15">
        <v>1</v>
      </c>
      <c r="DG16" s="15">
        <v>0</v>
      </c>
      <c r="DH16" s="14">
        <f t="shared" ref="DH16" si="101">SUM(DC16:DG16)</f>
        <v>1</v>
      </c>
      <c r="DI16" s="14">
        <f t="shared" si="20"/>
        <v>10</v>
      </c>
      <c r="DJ16" s="14">
        <f t="shared" si="21"/>
        <v>32</v>
      </c>
    </row>
    <row r="17" spans="1:114" ht="16.5" thickBot="1">
      <c r="A17" s="14">
        <v>11</v>
      </c>
      <c r="B17" s="15" t="s">
        <v>15</v>
      </c>
      <c r="C17" s="15">
        <v>0</v>
      </c>
      <c r="D17" s="15">
        <v>0</v>
      </c>
      <c r="E17" s="15">
        <v>0</v>
      </c>
      <c r="F17" s="15">
        <v>0</v>
      </c>
      <c r="G17" s="15">
        <v>1</v>
      </c>
      <c r="H17" s="14">
        <f>SUM(C17:G17)</f>
        <v>1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4">
        <f>SUM(I17:M17)</f>
        <v>2</v>
      </c>
      <c r="O17" s="15">
        <v>0</v>
      </c>
      <c r="P17" s="15">
        <v>0</v>
      </c>
      <c r="Q17" s="15">
        <v>0</v>
      </c>
      <c r="R17" s="15">
        <v>0</v>
      </c>
      <c r="S17" s="15">
        <v>3</v>
      </c>
      <c r="T17" s="14">
        <f>SUM(O17:S17)</f>
        <v>3</v>
      </c>
      <c r="U17" s="15">
        <v>0</v>
      </c>
      <c r="V17" s="15">
        <v>0</v>
      </c>
      <c r="W17" s="15">
        <v>0</v>
      </c>
      <c r="X17" s="15">
        <v>0</v>
      </c>
      <c r="Y17" s="15">
        <v>4</v>
      </c>
      <c r="Z17" s="14">
        <f>SUM(U17:Y17)</f>
        <v>4</v>
      </c>
      <c r="AA17" s="15">
        <v>0</v>
      </c>
      <c r="AB17" s="15">
        <v>0</v>
      </c>
      <c r="AC17" s="15">
        <v>0</v>
      </c>
      <c r="AD17" s="15">
        <v>0</v>
      </c>
      <c r="AE17" s="15">
        <v>5</v>
      </c>
      <c r="AF17" s="14">
        <f>SUM(AA17:AE17)</f>
        <v>5</v>
      </c>
      <c r="AG17" s="15">
        <v>0</v>
      </c>
      <c r="AH17" s="15">
        <v>0</v>
      </c>
      <c r="AI17" s="15">
        <v>0</v>
      </c>
      <c r="AJ17" s="15">
        <v>0</v>
      </c>
      <c r="AK17" s="15">
        <v>6</v>
      </c>
      <c r="AL17" s="14">
        <f>SUM(AG17:AK17)</f>
        <v>6</v>
      </c>
      <c r="AM17" s="16">
        <f>H17+N17+T17+Z17+AF17+AL17</f>
        <v>21</v>
      </c>
      <c r="AN17" s="15">
        <v>1</v>
      </c>
      <c r="AO17" s="15">
        <v>0</v>
      </c>
      <c r="AP17" s="15">
        <v>0</v>
      </c>
      <c r="AQ17" s="15">
        <v>0</v>
      </c>
      <c r="AR17" s="15">
        <v>0</v>
      </c>
      <c r="AS17" s="14">
        <f>SUM(AN17:AR17)</f>
        <v>1</v>
      </c>
      <c r="AT17" s="15">
        <v>2</v>
      </c>
      <c r="AU17" s="15">
        <v>0</v>
      </c>
      <c r="AV17" s="15">
        <v>0</v>
      </c>
      <c r="AW17" s="15">
        <v>0</v>
      </c>
      <c r="AX17" s="15">
        <v>0</v>
      </c>
      <c r="AY17" s="14">
        <f>SUM(AT17:AX17)</f>
        <v>2</v>
      </c>
      <c r="AZ17" s="15">
        <v>3</v>
      </c>
      <c r="BA17" s="15">
        <v>0</v>
      </c>
      <c r="BB17" s="15">
        <v>0</v>
      </c>
      <c r="BC17" s="15">
        <v>0</v>
      </c>
      <c r="BD17" s="15">
        <v>0</v>
      </c>
      <c r="BE17" s="14">
        <f>SUM(AZ17:BD17)</f>
        <v>3</v>
      </c>
      <c r="BF17" s="15">
        <v>4</v>
      </c>
      <c r="BG17" s="15">
        <v>0</v>
      </c>
      <c r="BH17" s="15">
        <v>0</v>
      </c>
      <c r="BI17" s="15">
        <v>0</v>
      </c>
      <c r="BJ17" s="15">
        <v>0</v>
      </c>
      <c r="BK17" s="14">
        <f>SUM(BF17:BJ17)</f>
        <v>4</v>
      </c>
      <c r="BL17" s="15">
        <v>5</v>
      </c>
      <c r="BM17" s="15">
        <v>0</v>
      </c>
      <c r="BN17" s="15">
        <v>0</v>
      </c>
      <c r="BO17" s="15">
        <v>0</v>
      </c>
      <c r="BP17" s="15">
        <v>0</v>
      </c>
      <c r="BQ17" s="14">
        <f>SUM(BL17:BP17)</f>
        <v>5</v>
      </c>
      <c r="BR17" s="15">
        <v>6</v>
      </c>
      <c r="BS17" s="15">
        <v>0</v>
      </c>
      <c r="BT17" s="15">
        <v>0</v>
      </c>
      <c r="BU17" s="15">
        <v>0</v>
      </c>
      <c r="BV17" s="15">
        <v>0</v>
      </c>
      <c r="BW17" s="14">
        <f>SUM(BR17:BV17)</f>
        <v>6</v>
      </c>
      <c r="BX17" s="14">
        <f>AS17+AY17+BE17+BK17+BQ17+BW17</f>
        <v>21</v>
      </c>
      <c r="BY17" s="15">
        <v>0</v>
      </c>
      <c r="BZ17" s="15">
        <v>1</v>
      </c>
      <c r="CA17" s="15">
        <v>0</v>
      </c>
      <c r="CB17" s="15">
        <v>0</v>
      </c>
      <c r="CC17" s="15">
        <v>0</v>
      </c>
      <c r="CD17" s="14">
        <f>SUM(BY17:CC17)</f>
        <v>1</v>
      </c>
      <c r="CE17" s="15">
        <v>0</v>
      </c>
      <c r="CF17" s="15">
        <v>2</v>
      </c>
      <c r="CG17" s="15">
        <v>0</v>
      </c>
      <c r="CH17" s="15">
        <v>0</v>
      </c>
      <c r="CI17" s="15">
        <v>0</v>
      </c>
      <c r="CJ17" s="14">
        <f>SUM(CE17:CI17)</f>
        <v>2</v>
      </c>
      <c r="CK17" s="15">
        <v>0</v>
      </c>
      <c r="CL17" s="15">
        <v>3</v>
      </c>
      <c r="CM17" s="15">
        <v>0</v>
      </c>
      <c r="CN17" s="15">
        <v>0</v>
      </c>
      <c r="CO17" s="15">
        <v>0</v>
      </c>
      <c r="CP17" s="14">
        <f>SUM(CK17:CO17)</f>
        <v>3</v>
      </c>
      <c r="CQ17" s="15">
        <v>0</v>
      </c>
      <c r="CR17" s="15">
        <v>4</v>
      </c>
      <c r="CS17" s="15">
        <v>0</v>
      </c>
      <c r="CT17" s="15">
        <v>0</v>
      </c>
      <c r="CU17" s="15">
        <v>0</v>
      </c>
      <c r="CV17" s="14">
        <f>SUM(CQ17:CU17)</f>
        <v>4</v>
      </c>
      <c r="CW17" s="15">
        <v>0</v>
      </c>
      <c r="CX17" s="15">
        <v>5</v>
      </c>
      <c r="CY17" s="15">
        <v>0</v>
      </c>
      <c r="CZ17" s="15">
        <v>0</v>
      </c>
      <c r="DA17" s="15">
        <v>0</v>
      </c>
      <c r="DB17" s="14">
        <f>SUM(CW17:DA17)</f>
        <v>5</v>
      </c>
      <c r="DC17" s="15">
        <v>0</v>
      </c>
      <c r="DD17" s="15">
        <v>6</v>
      </c>
      <c r="DE17" s="15">
        <v>0</v>
      </c>
      <c r="DF17" s="15">
        <v>0</v>
      </c>
      <c r="DG17" s="15">
        <v>0</v>
      </c>
      <c r="DH17" s="14">
        <f>SUM(DC17:DG17)</f>
        <v>6</v>
      </c>
      <c r="DI17" s="14">
        <f t="shared" si="20"/>
        <v>21</v>
      </c>
      <c r="DJ17" s="14">
        <f t="shared" si="21"/>
        <v>63</v>
      </c>
    </row>
    <row r="18" spans="1:114" ht="16.5" thickBot="1">
      <c r="A18" s="14">
        <v>12</v>
      </c>
      <c r="B18" s="15" t="s">
        <v>16</v>
      </c>
      <c r="C18" s="15">
        <v>3</v>
      </c>
      <c r="D18" s="15">
        <v>0</v>
      </c>
      <c r="E18" s="15">
        <v>0</v>
      </c>
      <c r="F18" s="15">
        <v>0</v>
      </c>
      <c r="G18" s="15">
        <v>0</v>
      </c>
      <c r="H18" s="14">
        <f t="shared" ref="H18" si="102">SUM(C18:G18)</f>
        <v>3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4">
        <f t="shared" ref="N18" si="103">SUM(I18:M18)</f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4">
        <f t="shared" ref="T18" si="104">SUM(O18:S18)</f>
        <v>0</v>
      </c>
      <c r="U18" s="15">
        <v>0</v>
      </c>
      <c r="V18" s="15">
        <v>2</v>
      </c>
      <c r="W18" s="15">
        <v>0</v>
      </c>
      <c r="X18" s="15">
        <v>0</v>
      </c>
      <c r="Y18" s="15">
        <v>0</v>
      </c>
      <c r="Z18" s="14">
        <f t="shared" ref="Z18" si="105">SUM(U18:Y18)</f>
        <v>2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4">
        <f t="shared" ref="AF18" si="106">SUM(AA18:AE18)</f>
        <v>0</v>
      </c>
      <c r="AG18" s="15">
        <v>0</v>
      </c>
      <c r="AH18" s="15">
        <v>5</v>
      </c>
      <c r="AI18" s="15">
        <v>0</v>
      </c>
      <c r="AJ18" s="15">
        <v>0</v>
      </c>
      <c r="AK18" s="15">
        <v>0</v>
      </c>
      <c r="AL18" s="14">
        <f t="shared" ref="AL18" si="107">SUM(AG18:AK18)</f>
        <v>5</v>
      </c>
      <c r="AM18" s="16">
        <f t="shared" ref="AM18" si="108">H18+N18+T18+Z18+AF18+AL18</f>
        <v>11</v>
      </c>
      <c r="AN18" s="15">
        <v>0</v>
      </c>
      <c r="AO18" s="15">
        <v>1</v>
      </c>
      <c r="AP18" s="15">
        <v>0</v>
      </c>
      <c r="AQ18" s="15">
        <v>0</v>
      </c>
      <c r="AR18" s="15">
        <v>0</v>
      </c>
      <c r="AS18" s="14">
        <f t="shared" ref="AS18" si="109">SUM(AN18:AR18)</f>
        <v>1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4">
        <f t="shared" ref="AY18" si="110">SUM(AT18:AX18)</f>
        <v>0</v>
      </c>
      <c r="AZ18" s="15">
        <v>3</v>
      </c>
      <c r="BA18" s="15">
        <v>0</v>
      </c>
      <c r="BB18" s="15">
        <v>0</v>
      </c>
      <c r="BC18" s="15">
        <v>0</v>
      </c>
      <c r="BD18" s="15">
        <v>0</v>
      </c>
      <c r="BE18" s="14">
        <f t="shared" ref="BE18" si="111">SUM(AZ18:BD18)</f>
        <v>3</v>
      </c>
      <c r="BF18" s="15">
        <v>0</v>
      </c>
      <c r="BG18" s="15">
        <v>2</v>
      </c>
      <c r="BH18" s="15">
        <v>0</v>
      </c>
      <c r="BI18" s="15">
        <v>0</v>
      </c>
      <c r="BJ18" s="15">
        <v>0</v>
      </c>
      <c r="BK18" s="14">
        <f t="shared" ref="BK18" si="112">SUM(BF18:BJ18)</f>
        <v>2</v>
      </c>
      <c r="BL18" s="15">
        <v>0</v>
      </c>
      <c r="BM18" s="15">
        <v>0</v>
      </c>
      <c r="BN18" s="15">
        <v>1</v>
      </c>
      <c r="BO18" s="15">
        <v>0</v>
      </c>
      <c r="BP18" s="15">
        <v>0</v>
      </c>
      <c r="BQ18" s="14">
        <f t="shared" ref="BQ18" si="113">SUM(BL18:BP18)</f>
        <v>1</v>
      </c>
      <c r="BR18" s="15">
        <v>0</v>
      </c>
      <c r="BS18" s="15">
        <v>0</v>
      </c>
      <c r="BT18" s="15">
        <v>0</v>
      </c>
      <c r="BU18" s="15">
        <v>4</v>
      </c>
      <c r="BV18" s="15">
        <v>0</v>
      </c>
      <c r="BW18" s="14">
        <f t="shared" ref="BW18" si="114">SUM(BR18:BV18)</f>
        <v>4</v>
      </c>
      <c r="BX18" s="14">
        <f t="shared" ref="BX18" si="115">AS18+AY18+BE18+BK18+BQ18+BW18</f>
        <v>11</v>
      </c>
      <c r="BY18" s="15">
        <v>0</v>
      </c>
      <c r="BZ18" s="15">
        <v>0</v>
      </c>
      <c r="CA18" s="15">
        <v>0</v>
      </c>
      <c r="CB18" s="15">
        <v>2</v>
      </c>
      <c r="CC18" s="15">
        <v>0</v>
      </c>
      <c r="CD18" s="14">
        <f t="shared" ref="CD18" si="116">SUM(BY18:CC18)</f>
        <v>2</v>
      </c>
      <c r="CE18" s="15">
        <v>0</v>
      </c>
      <c r="CF18" s="15">
        <v>0</v>
      </c>
      <c r="CG18" s="15">
        <v>0</v>
      </c>
      <c r="CH18" s="15">
        <v>0</v>
      </c>
      <c r="CI18" s="15">
        <v>5</v>
      </c>
      <c r="CJ18" s="14">
        <f t="shared" ref="CJ18" si="117">SUM(CE18:CI18)</f>
        <v>5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4">
        <f t="shared" ref="CP18" si="118">SUM(CK18:CO18)</f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2</v>
      </c>
      <c r="CV18" s="14">
        <f t="shared" ref="CV18" si="119">SUM(CQ18:CU18)</f>
        <v>2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4">
        <f t="shared" ref="DB18" si="120">SUM(CW18:DA18)</f>
        <v>0</v>
      </c>
      <c r="DC18" s="15">
        <v>0</v>
      </c>
      <c r="DD18" s="15">
        <v>0</v>
      </c>
      <c r="DE18" s="15">
        <v>0</v>
      </c>
      <c r="DF18" s="15">
        <v>1</v>
      </c>
      <c r="DG18" s="15">
        <v>0</v>
      </c>
      <c r="DH18" s="14">
        <f t="shared" ref="DH18" si="121">SUM(DC18:DG18)</f>
        <v>1</v>
      </c>
      <c r="DI18" s="14">
        <f t="shared" si="20"/>
        <v>10</v>
      </c>
      <c r="DJ18" s="14">
        <f t="shared" si="21"/>
        <v>32</v>
      </c>
    </row>
    <row r="19" spans="1:114" ht="16.5" thickBot="1">
      <c r="A19" s="14">
        <v>13</v>
      </c>
      <c r="B19" s="15" t="s">
        <v>17</v>
      </c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4">
        <f>SUM(C19:G19)</f>
        <v>1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4">
        <f>SUM(I19:M19)</f>
        <v>2</v>
      </c>
      <c r="O19" s="15">
        <v>0</v>
      </c>
      <c r="P19" s="15">
        <v>0</v>
      </c>
      <c r="Q19" s="15">
        <v>0</v>
      </c>
      <c r="R19" s="15">
        <v>0</v>
      </c>
      <c r="S19" s="15">
        <v>3</v>
      </c>
      <c r="T19" s="14">
        <f>SUM(O19:S19)</f>
        <v>3</v>
      </c>
      <c r="U19" s="15">
        <v>0</v>
      </c>
      <c r="V19" s="15">
        <v>0</v>
      </c>
      <c r="W19" s="15">
        <v>0</v>
      </c>
      <c r="X19" s="15">
        <v>0</v>
      </c>
      <c r="Y19" s="15">
        <v>4</v>
      </c>
      <c r="Z19" s="14">
        <f>SUM(U19:Y19)</f>
        <v>4</v>
      </c>
      <c r="AA19" s="15">
        <v>0</v>
      </c>
      <c r="AB19" s="15">
        <v>0</v>
      </c>
      <c r="AC19" s="15">
        <v>0</v>
      </c>
      <c r="AD19" s="15">
        <v>0</v>
      </c>
      <c r="AE19" s="15">
        <v>5</v>
      </c>
      <c r="AF19" s="14">
        <f>SUM(AA19:AE19)</f>
        <v>5</v>
      </c>
      <c r="AG19" s="15">
        <v>0</v>
      </c>
      <c r="AH19" s="15">
        <v>0</v>
      </c>
      <c r="AI19" s="15">
        <v>0</v>
      </c>
      <c r="AJ19" s="15">
        <v>0</v>
      </c>
      <c r="AK19" s="15">
        <v>6</v>
      </c>
      <c r="AL19" s="14">
        <f>SUM(AG19:AK19)</f>
        <v>6</v>
      </c>
      <c r="AM19" s="16">
        <f>H19+N19+T19+Z19+AF19+AL19</f>
        <v>21</v>
      </c>
      <c r="AN19" s="15">
        <v>1</v>
      </c>
      <c r="AO19" s="15">
        <v>0</v>
      </c>
      <c r="AP19" s="15">
        <v>0</v>
      </c>
      <c r="AQ19" s="15">
        <v>0</v>
      </c>
      <c r="AR19" s="15">
        <v>0</v>
      </c>
      <c r="AS19" s="14">
        <f>SUM(AN19:AR19)</f>
        <v>1</v>
      </c>
      <c r="AT19" s="15">
        <v>2</v>
      </c>
      <c r="AU19" s="15">
        <v>0</v>
      </c>
      <c r="AV19" s="15">
        <v>0</v>
      </c>
      <c r="AW19" s="15">
        <v>0</v>
      </c>
      <c r="AX19" s="15">
        <v>0</v>
      </c>
      <c r="AY19" s="14">
        <f>SUM(AT19:AX19)</f>
        <v>2</v>
      </c>
      <c r="AZ19" s="15">
        <v>3</v>
      </c>
      <c r="BA19" s="15">
        <v>0</v>
      </c>
      <c r="BB19" s="15">
        <v>0</v>
      </c>
      <c r="BC19" s="15">
        <v>0</v>
      </c>
      <c r="BD19" s="15">
        <v>0</v>
      </c>
      <c r="BE19" s="14">
        <f>SUM(AZ19:BD19)</f>
        <v>3</v>
      </c>
      <c r="BF19" s="15">
        <v>4</v>
      </c>
      <c r="BG19" s="15">
        <v>0</v>
      </c>
      <c r="BH19" s="15">
        <v>0</v>
      </c>
      <c r="BI19" s="15">
        <v>0</v>
      </c>
      <c r="BJ19" s="15">
        <v>0</v>
      </c>
      <c r="BK19" s="14">
        <f>SUM(BF19:BJ19)</f>
        <v>4</v>
      </c>
      <c r="BL19" s="15">
        <v>5</v>
      </c>
      <c r="BM19" s="15">
        <v>0</v>
      </c>
      <c r="BN19" s="15">
        <v>0</v>
      </c>
      <c r="BO19" s="15">
        <v>0</v>
      </c>
      <c r="BP19" s="15">
        <v>0</v>
      </c>
      <c r="BQ19" s="14">
        <f>SUM(BL19:BP19)</f>
        <v>5</v>
      </c>
      <c r="BR19" s="15">
        <v>6</v>
      </c>
      <c r="BS19" s="15">
        <v>0</v>
      </c>
      <c r="BT19" s="15">
        <v>0</v>
      </c>
      <c r="BU19" s="15">
        <v>0</v>
      </c>
      <c r="BV19" s="15">
        <v>0</v>
      </c>
      <c r="BW19" s="14">
        <f>SUM(BR19:BV19)</f>
        <v>6</v>
      </c>
      <c r="BX19" s="14">
        <f>AS19+AY19+BE19+BK19+BQ19+BW19</f>
        <v>21</v>
      </c>
      <c r="BY19" s="15">
        <v>0</v>
      </c>
      <c r="BZ19" s="15">
        <v>1</v>
      </c>
      <c r="CA19" s="15">
        <v>0</v>
      </c>
      <c r="CB19" s="15">
        <v>0</v>
      </c>
      <c r="CC19" s="15">
        <v>0</v>
      </c>
      <c r="CD19" s="14">
        <f>SUM(BY19:CC19)</f>
        <v>1</v>
      </c>
      <c r="CE19" s="15">
        <v>0</v>
      </c>
      <c r="CF19" s="15">
        <v>2</v>
      </c>
      <c r="CG19" s="15">
        <v>0</v>
      </c>
      <c r="CH19" s="15">
        <v>0</v>
      </c>
      <c r="CI19" s="15">
        <v>0</v>
      </c>
      <c r="CJ19" s="14">
        <f>SUM(CE19:CI19)</f>
        <v>2</v>
      </c>
      <c r="CK19" s="15">
        <v>0</v>
      </c>
      <c r="CL19" s="15">
        <v>3</v>
      </c>
      <c r="CM19" s="15">
        <v>0</v>
      </c>
      <c r="CN19" s="15">
        <v>0</v>
      </c>
      <c r="CO19" s="15">
        <v>0</v>
      </c>
      <c r="CP19" s="14">
        <f>SUM(CK19:CO19)</f>
        <v>3</v>
      </c>
      <c r="CQ19" s="15">
        <v>0</v>
      </c>
      <c r="CR19" s="15">
        <v>4</v>
      </c>
      <c r="CS19" s="15">
        <v>0</v>
      </c>
      <c r="CT19" s="15">
        <v>0</v>
      </c>
      <c r="CU19" s="15">
        <v>0</v>
      </c>
      <c r="CV19" s="14">
        <f>SUM(CQ19:CU19)</f>
        <v>4</v>
      </c>
      <c r="CW19" s="15">
        <v>0</v>
      </c>
      <c r="CX19" s="15">
        <v>5</v>
      </c>
      <c r="CY19" s="15">
        <v>0</v>
      </c>
      <c r="CZ19" s="15">
        <v>0</v>
      </c>
      <c r="DA19" s="15">
        <v>0</v>
      </c>
      <c r="DB19" s="14">
        <f>SUM(CW19:DA19)</f>
        <v>5</v>
      </c>
      <c r="DC19" s="15">
        <v>0</v>
      </c>
      <c r="DD19" s="15">
        <v>6</v>
      </c>
      <c r="DE19" s="15">
        <v>0</v>
      </c>
      <c r="DF19" s="15">
        <v>0</v>
      </c>
      <c r="DG19" s="15">
        <v>0</v>
      </c>
      <c r="DH19" s="14">
        <f>SUM(DC19:DG19)</f>
        <v>6</v>
      </c>
      <c r="DI19" s="14">
        <f t="shared" si="20"/>
        <v>21</v>
      </c>
      <c r="DJ19" s="14">
        <f t="shared" si="21"/>
        <v>63</v>
      </c>
    </row>
    <row r="20" spans="1:114" ht="16.5" thickBot="1">
      <c r="A20" s="14">
        <v>14</v>
      </c>
      <c r="B20" s="15" t="s">
        <v>18</v>
      </c>
      <c r="C20" s="15">
        <v>3</v>
      </c>
      <c r="D20" s="15">
        <v>0</v>
      </c>
      <c r="E20" s="15">
        <v>0</v>
      </c>
      <c r="F20" s="15">
        <v>0</v>
      </c>
      <c r="G20" s="15">
        <v>0</v>
      </c>
      <c r="H20" s="14">
        <f t="shared" ref="H20" si="122">SUM(C20:G20)</f>
        <v>3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4">
        <f t="shared" ref="N20" si="123">SUM(I20:M20)</f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4">
        <f t="shared" ref="T20" si="124">SUM(O20:S20)</f>
        <v>0</v>
      </c>
      <c r="U20" s="15">
        <v>0</v>
      </c>
      <c r="V20" s="15">
        <v>2</v>
      </c>
      <c r="W20" s="15">
        <v>0</v>
      </c>
      <c r="X20" s="15">
        <v>0</v>
      </c>
      <c r="Y20" s="15">
        <v>0</v>
      </c>
      <c r="Z20" s="14">
        <f t="shared" ref="Z20" si="125">SUM(U20:Y20)</f>
        <v>2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4">
        <f t="shared" ref="AF20" si="126">SUM(AA20:AE20)</f>
        <v>0</v>
      </c>
      <c r="AG20" s="15">
        <v>0</v>
      </c>
      <c r="AH20" s="15">
        <v>5</v>
      </c>
      <c r="AI20" s="15">
        <v>0</v>
      </c>
      <c r="AJ20" s="15">
        <v>0</v>
      </c>
      <c r="AK20" s="15">
        <v>0</v>
      </c>
      <c r="AL20" s="14">
        <f t="shared" ref="AL20" si="127">SUM(AG20:AK20)</f>
        <v>5</v>
      </c>
      <c r="AM20" s="16">
        <f t="shared" ref="AM20" si="128">H20+N20+T20+Z20+AF20+AL20</f>
        <v>11</v>
      </c>
      <c r="AN20" s="15">
        <v>0</v>
      </c>
      <c r="AO20" s="15">
        <v>1</v>
      </c>
      <c r="AP20" s="15">
        <v>0</v>
      </c>
      <c r="AQ20" s="15">
        <v>0</v>
      </c>
      <c r="AR20" s="15">
        <v>0</v>
      </c>
      <c r="AS20" s="14">
        <f t="shared" ref="AS20" si="129">SUM(AN20:AR20)</f>
        <v>1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4">
        <f t="shared" ref="AY20" si="130">SUM(AT20:AX20)</f>
        <v>0</v>
      </c>
      <c r="AZ20" s="15">
        <v>3</v>
      </c>
      <c r="BA20" s="15">
        <v>0</v>
      </c>
      <c r="BB20" s="15">
        <v>0</v>
      </c>
      <c r="BC20" s="15">
        <v>0</v>
      </c>
      <c r="BD20" s="15">
        <v>0</v>
      </c>
      <c r="BE20" s="14">
        <f t="shared" ref="BE20" si="131">SUM(AZ20:BD20)</f>
        <v>3</v>
      </c>
      <c r="BF20" s="15">
        <v>0</v>
      </c>
      <c r="BG20" s="15">
        <v>2</v>
      </c>
      <c r="BH20" s="15">
        <v>0</v>
      </c>
      <c r="BI20" s="15">
        <v>0</v>
      </c>
      <c r="BJ20" s="15">
        <v>0</v>
      </c>
      <c r="BK20" s="14">
        <f t="shared" ref="BK20" si="132">SUM(BF20:BJ20)</f>
        <v>2</v>
      </c>
      <c r="BL20" s="15">
        <v>0</v>
      </c>
      <c r="BM20" s="15">
        <v>0</v>
      </c>
      <c r="BN20" s="15">
        <v>1</v>
      </c>
      <c r="BO20" s="15">
        <v>0</v>
      </c>
      <c r="BP20" s="15">
        <v>0</v>
      </c>
      <c r="BQ20" s="14">
        <f t="shared" ref="BQ20" si="133">SUM(BL20:BP20)</f>
        <v>1</v>
      </c>
      <c r="BR20" s="15">
        <v>0</v>
      </c>
      <c r="BS20" s="15">
        <v>0</v>
      </c>
      <c r="BT20" s="15">
        <v>0</v>
      </c>
      <c r="BU20" s="15">
        <v>4</v>
      </c>
      <c r="BV20" s="15">
        <v>0</v>
      </c>
      <c r="BW20" s="14">
        <f t="shared" ref="BW20" si="134">SUM(BR20:BV20)</f>
        <v>4</v>
      </c>
      <c r="BX20" s="14">
        <f t="shared" ref="BX20" si="135">AS20+AY20+BE20+BK20+BQ20+BW20</f>
        <v>11</v>
      </c>
      <c r="BY20" s="15">
        <v>0</v>
      </c>
      <c r="BZ20" s="15">
        <v>0</v>
      </c>
      <c r="CA20" s="15">
        <v>0</v>
      </c>
      <c r="CB20" s="15">
        <v>2</v>
      </c>
      <c r="CC20" s="15">
        <v>0</v>
      </c>
      <c r="CD20" s="14">
        <f t="shared" ref="CD20" si="136">SUM(BY20:CC20)</f>
        <v>2</v>
      </c>
      <c r="CE20" s="15">
        <v>0</v>
      </c>
      <c r="CF20" s="15">
        <v>0</v>
      </c>
      <c r="CG20" s="15">
        <v>0</v>
      </c>
      <c r="CH20" s="15">
        <v>0</v>
      </c>
      <c r="CI20" s="15">
        <v>5</v>
      </c>
      <c r="CJ20" s="14">
        <f t="shared" ref="CJ20" si="137">SUM(CE20:CI20)</f>
        <v>5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4">
        <f t="shared" ref="CP20" si="138">SUM(CK20:CO20)</f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2</v>
      </c>
      <c r="CV20" s="14">
        <f t="shared" ref="CV20" si="139">SUM(CQ20:CU20)</f>
        <v>2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4">
        <f t="shared" ref="DB20" si="140">SUM(CW20:DA20)</f>
        <v>0</v>
      </c>
      <c r="DC20" s="15">
        <v>0</v>
      </c>
      <c r="DD20" s="15">
        <v>0</v>
      </c>
      <c r="DE20" s="15">
        <v>0</v>
      </c>
      <c r="DF20" s="15">
        <v>1</v>
      </c>
      <c r="DG20" s="15">
        <v>0</v>
      </c>
      <c r="DH20" s="14">
        <f t="shared" ref="DH20" si="141">SUM(DC20:DG20)</f>
        <v>1</v>
      </c>
      <c r="DI20" s="14">
        <f t="shared" si="20"/>
        <v>10</v>
      </c>
      <c r="DJ20" s="14">
        <f t="shared" si="21"/>
        <v>32</v>
      </c>
    </row>
    <row r="21" spans="1:114" ht="16.5" thickBot="1">
      <c r="A21" s="14">
        <v>15</v>
      </c>
      <c r="B21" s="15" t="s">
        <v>19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4">
        <f>SUM(C21:G21)</f>
        <v>1</v>
      </c>
      <c r="I21" s="15">
        <v>0</v>
      </c>
      <c r="J21" s="15">
        <v>0</v>
      </c>
      <c r="K21" s="15">
        <v>0</v>
      </c>
      <c r="L21" s="15">
        <v>0</v>
      </c>
      <c r="M21" s="15">
        <v>2</v>
      </c>
      <c r="N21" s="14">
        <f>SUM(I21:M21)</f>
        <v>2</v>
      </c>
      <c r="O21" s="15">
        <v>0</v>
      </c>
      <c r="P21" s="15">
        <v>0</v>
      </c>
      <c r="Q21" s="15">
        <v>0</v>
      </c>
      <c r="R21" s="15">
        <v>0</v>
      </c>
      <c r="S21" s="15">
        <v>3</v>
      </c>
      <c r="T21" s="14">
        <f>SUM(O21:S21)</f>
        <v>3</v>
      </c>
      <c r="U21" s="15">
        <v>0</v>
      </c>
      <c r="V21" s="15">
        <v>0</v>
      </c>
      <c r="W21" s="15">
        <v>0</v>
      </c>
      <c r="X21" s="15">
        <v>0</v>
      </c>
      <c r="Y21" s="15">
        <v>4</v>
      </c>
      <c r="Z21" s="14">
        <f>SUM(U21:Y21)</f>
        <v>4</v>
      </c>
      <c r="AA21" s="15">
        <v>0</v>
      </c>
      <c r="AB21" s="15">
        <v>0</v>
      </c>
      <c r="AC21" s="15">
        <v>0</v>
      </c>
      <c r="AD21" s="15">
        <v>0</v>
      </c>
      <c r="AE21" s="15">
        <v>5</v>
      </c>
      <c r="AF21" s="14">
        <f>SUM(AA21:AE21)</f>
        <v>5</v>
      </c>
      <c r="AG21" s="15">
        <v>0</v>
      </c>
      <c r="AH21" s="15">
        <v>0</v>
      </c>
      <c r="AI21" s="15">
        <v>0</v>
      </c>
      <c r="AJ21" s="15">
        <v>0</v>
      </c>
      <c r="AK21" s="15">
        <v>6</v>
      </c>
      <c r="AL21" s="14">
        <f>SUM(AG21:AK21)</f>
        <v>6</v>
      </c>
      <c r="AM21" s="16">
        <f>H21+N21+T21+Z21+AF21+AL21</f>
        <v>21</v>
      </c>
      <c r="AN21" s="15">
        <v>1</v>
      </c>
      <c r="AO21" s="15">
        <v>0</v>
      </c>
      <c r="AP21" s="15">
        <v>0</v>
      </c>
      <c r="AQ21" s="15">
        <v>0</v>
      </c>
      <c r="AR21" s="15">
        <v>0</v>
      </c>
      <c r="AS21" s="14">
        <f>SUM(AN21:AR21)</f>
        <v>1</v>
      </c>
      <c r="AT21" s="15">
        <v>2</v>
      </c>
      <c r="AU21" s="15">
        <v>0</v>
      </c>
      <c r="AV21" s="15">
        <v>0</v>
      </c>
      <c r="AW21" s="15">
        <v>0</v>
      </c>
      <c r="AX21" s="15">
        <v>0</v>
      </c>
      <c r="AY21" s="14">
        <f>SUM(AT21:AX21)</f>
        <v>2</v>
      </c>
      <c r="AZ21" s="15">
        <v>3</v>
      </c>
      <c r="BA21" s="15">
        <v>0</v>
      </c>
      <c r="BB21" s="15">
        <v>0</v>
      </c>
      <c r="BC21" s="15">
        <v>0</v>
      </c>
      <c r="BD21" s="15">
        <v>0</v>
      </c>
      <c r="BE21" s="14">
        <f>SUM(AZ21:BD21)</f>
        <v>3</v>
      </c>
      <c r="BF21" s="15">
        <v>4</v>
      </c>
      <c r="BG21" s="15">
        <v>0</v>
      </c>
      <c r="BH21" s="15">
        <v>0</v>
      </c>
      <c r="BI21" s="15">
        <v>0</v>
      </c>
      <c r="BJ21" s="15">
        <v>0</v>
      </c>
      <c r="BK21" s="14">
        <f>SUM(BF21:BJ21)</f>
        <v>4</v>
      </c>
      <c r="BL21" s="15">
        <v>5</v>
      </c>
      <c r="BM21" s="15">
        <v>0</v>
      </c>
      <c r="BN21" s="15">
        <v>0</v>
      </c>
      <c r="BO21" s="15">
        <v>0</v>
      </c>
      <c r="BP21" s="15">
        <v>0</v>
      </c>
      <c r="BQ21" s="14">
        <f>SUM(BL21:BP21)</f>
        <v>5</v>
      </c>
      <c r="BR21" s="15">
        <v>6</v>
      </c>
      <c r="BS21" s="15">
        <v>0</v>
      </c>
      <c r="BT21" s="15">
        <v>0</v>
      </c>
      <c r="BU21" s="15">
        <v>0</v>
      </c>
      <c r="BV21" s="15">
        <v>0</v>
      </c>
      <c r="BW21" s="14">
        <f>SUM(BR21:BV21)</f>
        <v>6</v>
      </c>
      <c r="BX21" s="14">
        <f>AS21+AY21+BE21+BK21+BQ21+BW21</f>
        <v>21</v>
      </c>
      <c r="BY21" s="15">
        <v>0</v>
      </c>
      <c r="BZ21" s="15">
        <v>1</v>
      </c>
      <c r="CA21" s="15">
        <v>0</v>
      </c>
      <c r="CB21" s="15">
        <v>0</v>
      </c>
      <c r="CC21" s="15">
        <v>0</v>
      </c>
      <c r="CD21" s="14">
        <f>SUM(BY21:CC21)</f>
        <v>1</v>
      </c>
      <c r="CE21" s="15">
        <v>0</v>
      </c>
      <c r="CF21" s="15">
        <v>2</v>
      </c>
      <c r="CG21" s="15">
        <v>0</v>
      </c>
      <c r="CH21" s="15">
        <v>0</v>
      </c>
      <c r="CI21" s="15">
        <v>0</v>
      </c>
      <c r="CJ21" s="14">
        <f>SUM(CE21:CI21)</f>
        <v>2</v>
      </c>
      <c r="CK21" s="15">
        <v>0</v>
      </c>
      <c r="CL21" s="15">
        <v>3</v>
      </c>
      <c r="CM21" s="15">
        <v>0</v>
      </c>
      <c r="CN21" s="15">
        <v>0</v>
      </c>
      <c r="CO21" s="15">
        <v>0</v>
      </c>
      <c r="CP21" s="14">
        <f>SUM(CK21:CO21)</f>
        <v>3</v>
      </c>
      <c r="CQ21" s="15">
        <v>0</v>
      </c>
      <c r="CR21" s="15">
        <v>4</v>
      </c>
      <c r="CS21" s="15">
        <v>0</v>
      </c>
      <c r="CT21" s="15">
        <v>0</v>
      </c>
      <c r="CU21" s="15">
        <v>0</v>
      </c>
      <c r="CV21" s="14">
        <f>SUM(CQ21:CU21)</f>
        <v>4</v>
      </c>
      <c r="CW21" s="15">
        <v>0</v>
      </c>
      <c r="CX21" s="15">
        <v>5</v>
      </c>
      <c r="CY21" s="15">
        <v>0</v>
      </c>
      <c r="CZ21" s="15">
        <v>0</v>
      </c>
      <c r="DA21" s="15">
        <v>0</v>
      </c>
      <c r="DB21" s="14">
        <f>SUM(CW21:DA21)</f>
        <v>5</v>
      </c>
      <c r="DC21" s="15">
        <v>0</v>
      </c>
      <c r="DD21" s="15">
        <v>6</v>
      </c>
      <c r="DE21" s="15">
        <v>0</v>
      </c>
      <c r="DF21" s="15">
        <v>0</v>
      </c>
      <c r="DG21" s="15">
        <v>0</v>
      </c>
      <c r="DH21" s="14">
        <f>SUM(DC21:DG21)</f>
        <v>6</v>
      </c>
      <c r="DI21" s="14">
        <f t="shared" si="20"/>
        <v>21</v>
      </c>
      <c r="DJ21" s="14">
        <f t="shared" si="21"/>
        <v>63</v>
      </c>
    </row>
    <row r="22" spans="1:114" ht="16.5" thickBot="1">
      <c r="A22" s="14">
        <v>16</v>
      </c>
      <c r="B22" s="15" t="s">
        <v>20</v>
      </c>
      <c r="C22" s="15">
        <v>3</v>
      </c>
      <c r="D22" s="15">
        <v>0</v>
      </c>
      <c r="E22" s="15">
        <v>0</v>
      </c>
      <c r="F22" s="15">
        <v>0</v>
      </c>
      <c r="G22" s="15">
        <v>0</v>
      </c>
      <c r="H22" s="14">
        <f t="shared" ref="H22" si="142">SUM(C22:G22)</f>
        <v>3</v>
      </c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4">
        <f t="shared" ref="N22" si="143">SUM(I22:M22)</f>
        <v>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4">
        <f t="shared" ref="T22" si="144">SUM(O22:S22)</f>
        <v>0</v>
      </c>
      <c r="U22" s="15">
        <v>0</v>
      </c>
      <c r="V22" s="15">
        <v>2</v>
      </c>
      <c r="W22" s="15">
        <v>0</v>
      </c>
      <c r="X22" s="15">
        <v>0</v>
      </c>
      <c r="Y22" s="15">
        <v>0</v>
      </c>
      <c r="Z22" s="14">
        <f t="shared" ref="Z22" si="145">SUM(U22:Y22)</f>
        <v>2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4">
        <f t="shared" ref="AF22" si="146">SUM(AA22:AE22)</f>
        <v>0</v>
      </c>
      <c r="AG22" s="15">
        <v>0</v>
      </c>
      <c r="AH22" s="15">
        <v>5</v>
      </c>
      <c r="AI22" s="15">
        <v>0</v>
      </c>
      <c r="AJ22" s="15">
        <v>0</v>
      </c>
      <c r="AK22" s="15">
        <v>0</v>
      </c>
      <c r="AL22" s="14">
        <f t="shared" ref="AL22" si="147">SUM(AG22:AK22)</f>
        <v>5</v>
      </c>
      <c r="AM22" s="16">
        <f t="shared" ref="AM22" si="148">H22+N22+T22+Z22+AF22+AL22</f>
        <v>11</v>
      </c>
      <c r="AN22" s="15">
        <v>0</v>
      </c>
      <c r="AO22" s="15">
        <v>1</v>
      </c>
      <c r="AP22" s="15">
        <v>0</v>
      </c>
      <c r="AQ22" s="15">
        <v>0</v>
      </c>
      <c r="AR22" s="15">
        <v>0</v>
      </c>
      <c r="AS22" s="14">
        <f t="shared" ref="AS22" si="149">SUM(AN22:AR22)</f>
        <v>1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4">
        <f t="shared" ref="AY22" si="150">SUM(AT22:AX22)</f>
        <v>0</v>
      </c>
      <c r="AZ22" s="15">
        <v>3</v>
      </c>
      <c r="BA22" s="15">
        <v>0</v>
      </c>
      <c r="BB22" s="15">
        <v>0</v>
      </c>
      <c r="BC22" s="15">
        <v>0</v>
      </c>
      <c r="BD22" s="15">
        <v>0</v>
      </c>
      <c r="BE22" s="14">
        <f t="shared" ref="BE22" si="151">SUM(AZ22:BD22)</f>
        <v>3</v>
      </c>
      <c r="BF22" s="15">
        <v>0</v>
      </c>
      <c r="BG22" s="15">
        <v>2</v>
      </c>
      <c r="BH22" s="15">
        <v>0</v>
      </c>
      <c r="BI22" s="15">
        <v>0</v>
      </c>
      <c r="BJ22" s="15">
        <v>0</v>
      </c>
      <c r="BK22" s="14">
        <f t="shared" ref="BK22" si="152">SUM(BF22:BJ22)</f>
        <v>2</v>
      </c>
      <c r="BL22" s="15">
        <v>0</v>
      </c>
      <c r="BM22" s="15">
        <v>0</v>
      </c>
      <c r="BN22" s="15">
        <v>1</v>
      </c>
      <c r="BO22" s="15">
        <v>0</v>
      </c>
      <c r="BP22" s="15">
        <v>0</v>
      </c>
      <c r="BQ22" s="14">
        <f t="shared" ref="BQ22" si="153">SUM(BL22:BP22)</f>
        <v>1</v>
      </c>
      <c r="BR22" s="15">
        <v>0</v>
      </c>
      <c r="BS22" s="15">
        <v>0</v>
      </c>
      <c r="BT22" s="15">
        <v>0</v>
      </c>
      <c r="BU22" s="15">
        <v>4</v>
      </c>
      <c r="BV22" s="15">
        <v>0</v>
      </c>
      <c r="BW22" s="14">
        <f t="shared" ref="BW22" si="154">SUM(BR22:BV22)</f>
        <v>4</v>
      </c>
      <c r="BX22" s="14">
        <f t="shared" ref="BX22" si="155">AS22+AY22+BE22+BK22+BQ22+BW22</f>
        <v>11</v>
      </c>
      <c r="BY22" s="15">
        <v>0</v>
      </c>
      <c r="BZ22" s="15">
        <v>0</v>
      </c>
      <c r="CA22" s="15">
        <v>0</v>
      </c>
      <c r="CB22" s="15">
        <v>2</v>
      </c>
      <c r="CC22" s="15">
        <v>0</v>
      </c>
      <c r="CD22" s="14">
        <f t="shared" ref="CD22" si="156">SUM(BY22:CC22)</f>
        <v>2</v>
      </c>
      <c r="CE22" s="15">
        <v>0</v>
      </c>
      <c r="CF22" s="15">
        <v>0</v>
      </c>
      <c r="CG22" s="15">
        <v>0</v>
      </c>
      <c r="CH22" s="15">
        <v>0</v>
      </c>
      <c r="CI22" s="15">
        <v>5</v>
      </c>
      <c r="CJ22" s="14">
        <f t="shared" ref="CJ22" si="157">SUM(CE22:CI22)</f>
        <v>5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4">
        <f t="shared" ref="CP22" si="158">SUM(CK22:CO22)</f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2</v>
      </c>
      <c r="CV22" s="14">
        <f t="shared" ref="CV22" si="159">SUM(CQ22:CU22)</f>
        <v>2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4">
        <f t="shared" ref="DB22" si="160">SUM(CW22:DA22)</f>
        <v>0</v>
      </c>
      <c r="DC22" s="15">
        <v>0</v>
      </c>
      <c r="DD22" s="15">
        <v>0</v>
      </c>
      <c r="DE22" s="15">
        <v>0</v>
      </c>
      <c r="DF22" s="15">
        <v>1</v>
      </c>
      <c r="DG22" s="15">
        <v>0</v>
      </c>
      <c r="DH22" s="14">
        <f t="shared" ref="DH22" si="161">SUM(DC22:DG22)</f>
        <v>1</v>
      </c>
      <c r="DI22" s="14">
        <f t="shared" si="20"/>
        <v>10</v>
      </c>
      <c r="DJ22" s="14">
        <f t="shared" si="21"/>
        <v>32</v>
      </c>
    </row>
    <row r="23" spans="1:114" ht="16.5" thickBot="1">
      <c r="A23" s="14">
        <v>17</v>
      </c>
      <c r="B23" s="15" t="s">
        <v>21</v>
      </c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4">
        <f>SUM(C23:G23)</f>
        <v>1</v>
      </c>
      <c r="I23" s="15">
        <v>0</v>
      </c>
      <c r="J23" s="15">
        <v>0</v>
      </c>
      <c r="K23" s="15">
        <v>0</v>
      </c>
      <c r="L23" s="15">
        <v>0</v>
      </c>
      <c r="M23" s="15">
        <v>2</v>
      </c>
      <c r="N23" s="14">
        <f>SUM(I23:M23)</f>
        <v>2</v>
      </c>
      <c r="O23" s="15">
        <v>0</v>
      </c>
      <c r="P23" s="15">
        <v>0</v>
      </c>
      <c r="Q23" s="15">
        <v>0</v>
      </c>
      <c r="R23" s="15">
        <v>0</v>
      </c>
      <c r="S23" s="15">
        <v>3</v>
      </c>
      <c r="T23" s="14">
        <f>SUM(O23:S23)</f>
        <v>3</v>
      </c>
      <c r="U23" s="15">
        <v>0</v>
      </c>
      <c r="V23" s="15">
        <v>0</v>
      </c>
      <c r="W23" s="15">
        <v>0</v>
      </c>
      <c r="X23" s="15">
        <v>0</v>
      </c>
      <c r="Y23" s="15">
        <v>4</v>
      </c>
      <c r="Z23" s="14">
        <f>SUM(U23:Y23)</f>
        <v>4</v>
      </c>
      <c r="AA23" s="15">
        <v>0</v>
      </c>
      <c r="AB23" s="15">
        <v>0</v>
      </c>
      <c r="AC23" s="15">
        <v>0</v>
      </c>
      <c r="AD23" s="15">
        <v>0</v>
      </c>
      <c r="AE23" s="15">
        <v>5</v>
      </c>
      <c r="AF23" s="14">
        <f>SUM(AA23:AE23)</f>
        <v>5</v>
      </c>
      <c r="AG23" s="15">
        <v>0</v>
      </c>
      <c r="AH23" s="15">
        <v>0</v>
      </c>
      <c r="AI23" s="15">
        <v>0</v>
      </c>
      <c r="AJ23" s="15">
        <v>0</v>
      </c>
      <c r="AK23" s="15">
        <v>6</v>
      </c>
      <c r="AL23" s="14">
        <f>SUM(AG23:AK23)</f>
        <v>6</v>
      </c>
      <c r="AM23" s="16">
        <f>H23+N23+T23+Z23+AF23+AL23</f>
        <v>21</v>
      </c>
      <c r="AN23" s="15">
        <v>1</v>
      </c>
      <c r="AO23" s="15">
        <v>0</v>
      </c>
      <c r="AP23" s="15">
        <v>0</v>
      </c>
      <c r="AQ23" s="15">
        <v>0</v>
      </c>
      <c r="AR23" s="15">
        <v>0</v>
      </c>
      <c r="AS23" s="14">
        <f>SUM(AN23:AR23)</f>
        <v>1</v>
      </c>
      <c r="AT23" s="15">
        <v>2</v>
      </c>
      <c r="AU23" s="15">
        <v>0</v>
      </c>
      <c r="AV23" s="15">
        <v>0</v>
      </c>
      <c r="AW23" s="15">
        <v>0</v>
      </c>
      <c r="AX23" s="15">
        <v>0</v>
      </c>
      <c r="AY23" s="14">
        <f>SUM(AT23:AX23)</f>
        <v>2</v>
      </c>
      <c r="AZ23" s="15">
        <v>3</v>
      </c>
      <c r="BA23" s="15">
        <v>0</v>
      </c>
      <c r="BB23" s="15">
        <v>0</v>
      </c>
      <c r="BC23" s="15">
        <v>0</v>
      </c>
      <c r="BD23" s="15">
        <v>0</v>
      </c>
      <c r="BE23" s="14">
        <f>SUM(AZ23:BD23)</f>
        <v>3</v>
      </c>
      <c r="BF23" s="15">
        <v>4</v>
      </c>
      <c r="BG23" s="15">
        <v>0</v>
      </c>
      <c r="BH23" s="15">
        <v>0</v>
      </c>
      <c r="BI23" s="15">
        <v>0</v>
      </c>
      <c r="BJ23" s="15">
        <v>0</v>
      </c>
      <c r="BK23" s="14">
        <f>SUM(BF23:BJ23)</f>
        <v>4</v>
      </c>
      <c r="BL23" s="15">
        <v>5</v>
      </c>
      <c r="BM23" s="15">
        <v>0</v>
      </c>
      <c r="BN23" s="15">
        <v>0</v>
      </c>
      <c r="BO23" s="15">
        <v>0</v>
      </c>
      <c r="BP23" s="15">
        <v>0</v>
      </c>
      <c r="BQ23" s="14">
        <f>SUM(BL23:BP23)</f>
        <v>5</v>
      </c>
      <c r="BR23" s="15">
        <v>6</v>
      </c>
      <c r="BS23" s="15">
        <v>0</v>
      </c>
      <c r="BT23" s="15">
        <v>0</v>
      </c>
      <c r="BU23" s="15">
        <v>0</v>
      </c>
      <c r="BV23" s="15">
        <v>0</v>
      </c>
      <c r="BW23" s="14">
        <f>SUM(BR23:BV23)</f>
        <v>6</v>
      </c>
      <c r="BX23" s="14">
        <f>AS23+AY23+BE23+BK23+BQ23+BW23</f>
        <v>21</v>
      </c>
      <c r="BY23" s="15">
        <v>0</v>
      </c>
      <c r="BZ23" s="15">
        <v>1</v>
      </c>
      <c r="CA23" s="15">
        <v>0</v>
      </c>
      <c r="CB23" s="15">
        <v>0</v>
      </c>
      <c r="CC23" s="15">
        <v>0</v>
      </c>
      <c r="CD23" s="14">
        <f>SUM(BY23:CC23)</f>
        <v>1</v>
      </c>
      <c r="CE23" s="15">
        <v>0</v>
      </c>
      <c r="CF23" s="15">
        <v>2</v>
      </c>
      <c r="CG23" s="15">
        <v>0</v>
      </c>
      <c r="CH23" s="15">
        <v>0</v>
      </c>
      <c r="CI23" s="15">
        <v>0</v>
      </c>
      <c r="CJ23" s="14">
        <f>SUM(CE23:CI23)</f>
        <v>2</v>
      </c>
      <c r="CK23" s="15">
        <v>0</v>
      </c>
      <c r="CL23" s="15">
        <v>3</v>
      </c>
      <c r="CM23" s="15">
        <v>0</v>
      </c>
      <c r="CN23" s="15">
        <v>0</v>
      </c>
      <c r="CO23" s="15">
        <v>0</v>
      </c>
      <c r="CP23" s="14">
        <f>SUM(CK23:CO23)</f>
        <v>3</v>
      </c>
      <c r="CQ23" s="15">
        <v>0</v>
      </c>
      <c r="CR23" s="15">
        <v>4</v>
      </c>
      <c r="CS23" s="15">
        <v>0</v>
      </c>
      <c r="CT23" s="15">
        <v>0</v>
      </c>
      <c r="CU23" s="15">
        <v>0</v>
      </c>
      <c r="CV23" s="14">
        <f>SUM(CQ23:CU23)</f>
        <v>4</v>
      </c>
      <c r="CW23" s="15">
        <v>0</v>
      </c>
      <c r="CX23" s="15">
        <v>5</v>
      </c>
      <c r="CY23" s="15">
        <v>0</v>
      </c>
      <c r="CZ23" s="15">
        <v>0</v>
      </c>
      <c r="DA23" s="15">
        <v>0</v>
      </c>
      <c r="DB23" s="14">
        <f>SUM(CW23:DA23)</f>
        <v>5</v>
      </c>
      <c r="DC23" s="15">
        <v>0</v>
      </c>
      <c r="DD23" s="15">
        <v>6</v>
      </c>
      <c r="DE23" s="15">
        <v>0</v>
      </c>
      <c r="DF23" s="15">
        <v>0</v>
      </c>
      <c r="DG23" s="15">
        <v>0</v>
      </c>
      <c r="DH23" s="14">
        <f>SUM(DC23:DG23)</f>
        <v>6</v>
      </c>
      <c r="DI23" s="14">
        <f t="shared" si="20"/>
        <v>21</v>
      </c>
      <c r="DJ23" s="14">
        <f t="shared" si="21"/>
        <v>63</v>
      </c>
    </row>
    <row r="24" spans="1:114" ht="16.5" thickBot="1">
      <c r="A24" s="14">
        <v>18</v>
      </c>
      <c r="B24" s="15" t="s">
        <v>22</v>
      </c>
      <c r="C24" s="15">
        <v>3</v>
      </c>
      <c r="D24" s="15">
        <v>0</v>
      </c>
      <c r="E24" s="15">
        <v>0</v>
      </c>
      <c r="F24" s="15">
        <v>0</v>
      </c>
      <c r="G24" s="15">
        <v>0</v>
      </c>
      <c r="H24" s="14">
        <f t="shared" ref="H24" si="162">SUM(C24:G24)</f>
        <v>3</v>
      </c>
      <c r="I24" s="15">
        <v>1</v>
      </c>
      <c r="J24" s="15">
        <v>0</v>
      </c>
      <c r="K24" s="15">
        <v>0</v>
      </c>
      <c r="L24" s="15">
        <v>0</v>
      </c>
      <c r="M24" s="15">
        <v>0</v>
      </c>
      <c r="N24" s="14">
        <f t="shared" ref="N24" si="163">SUM(I24:M24)</f>
        <v>1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ref="T24" si="164">SUM(O24:S24)</f>
        <v>0</v>
      </c>
      <c r="U24" s="15">
        <v>0</v>
      </c>
      <c r="V24" s="15">
        <v>2</v>
      </c>
      <c r="W24" s="15">
        <v>0</v>
      </c>
      <c r="X24" s="15">
        <v>0</v>
      </c>
      <c r="Y24" s="15">
        <v>0</v>
      </c>
      <c r="Z24" s="14">
        <f t="shared" ref="Z24" si="165">SUM(U24:Y24)</f>
        <v>2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4">
        <f t="shared" ref="AF24" si="166">SUM(AA24:AE24)</f>
        <v>0</v>
      </c>
      <c r="AG24" s="15">
        <v>0</v>
      </c>
      <c r="AH24" s="15">
        <v>5</v>
      </c>
      <c r="AI24" s="15">
        <v>0</v>
      </c>
      <c r="AJ24" s="15">
        <v>0</v>
      </c>
      <c r="AK24" s="15">
        <v>0</v>
      </c>
      <c r="AL24" s="14">
        <f t="shared" ref="AL24" si="167">SUM(AG24:AK24)</f>
        <v>5</v>
      </c>
      <c r="AM24" s="16">
        <f t="shared" ref="AM24" si="168">H24+N24+T24+Z24+AF24+AL24</f>
        <v>11</v>
      </c>
      <c r="AN24" s="15">
        <v>0</v>
      </c>
      <c r="AO24" s="15">
        <v>1</v>
      </c>
      <c r="AP24" s="15">
        <v>0</v>
      </c>
      <c r="AQ24" s="15">
        <v>0</v>
      </c>
      <c r="AR24" s="15">
        <v>0</v>
      </c>
      <c r="AS24" s="14">
        <f t="shared" ref="AS24" si="169">SUM(AN24:AR24)</f>
        <v>1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4">
        <f t="shared" ref="AY24" si="170">SUM(AT24:AX24)</f>
        <v>0</v>
      </c>
      <c r="AZ24" s="15">
        <v>3</v>
      </c>
      <c r="BA24" s="15">
        <v>0</v>
      </c>
      <c r="BB24" s="15">
        <v>0</v>
      </c>
      <c r="BC24" s="15">
        <v>0</v>
      </c>
      <c r="BD24" s="15">
        <v>0</v>
      </c>
      <c r="BE24" s="14">
        <f t="shared" ref="BE24" si="171">SUM(AZ24:BD24)</f>
        <v>3</v>
      </c>
      <c r="BF24" s="15">
        <v>0</v>
      </c>
      <c r="BG24" s="15">
        <v>2</v>
      </c>
      <c r="BH24" s="15">
        <v>0</v>
      </c>
      <c r="BI24" s="15">
        <v>0</v>
      </c>
      <c r="BJ24" s="15">
        <v>0</v>
      </c>
      <c r="BK24" s="14">
        <f t="shared" ref="BK24" si="172">SUM(BF24:BJ24)</f>
        <v>2</v>
      </c>
      <c r="BL24" s="15">
        <v>0</v>
      </c>
      <c r="BM24" s="15">
        <v>0</v>
      </c>
      <c r="BN24" s="15">
        <v>1</v>
      </c>
      <c r="BO24" s="15">
        <v>0</v>
      </c>
      <c r="BP24" s="15">
        <v>0</v>
      </c>
      <c r="BQ24" s="14">
        <f t="shared" ref="BQ24" si="173">SUM(BL24:BP24)</f>
        <v>1</v>
      </c>
      <c r="BR24" s="15">
        <v>0</v>
      </c>
      <c r="BS24" s="15">
        <v>0</v>
      </c>
      <c r="BT24" s="15">
        <v>0</v>
      </c>
      <c r="BU24" s="15">
        <v>4</v>
      </c>
      <c r="BV24" s="15">
        <v>0</v>
      </c>
      <c r="BW24" s="14">
        <f t="shared" ref="BW24" si="174">SUM(BR24:BV24)</f>
        <v>4</v>
      </c>
      <c r="BX24" s="14">
        <f t="shared" ref="BX24" si="175">AS24+AY24+BE24+BK24+BQ24+BW24</f>
        <v>11</v>
      </c>
      <c r="BY24" s="15">
        <v>0</v>
      </c>
      <c r="BZ24" s="15">
        <v>0</v>
      </c>
      <c r="CA24" s="15">
        <v>0</v>
      </c>
      <c r="CB24" s="15">
        <v>2</v>
      </c>
      <c r="CC24" s="15">
        <v>0</v>
      </c>
      <c r="CD24" s="14">
        <f t="shared" ref="CD24" si="176">SUM(BY24:CC24)</f>
        <v>2</v>
      </c>
      <c r="CE24" s="15">
        <v>0</v>
      </c>
      <c r="CF24" s="15">
        <v>0</v>
      </c>
      <c r="CG24" s="15">
        <v>0</v>
      </c>
      <c r="CH24" s="15">
        <v>0</v>
      </c>
      <c r="CI24" s="15">
        <v>5</v>
      </c>
      <c r="CJ24" s="14">
        <f t="shared" ref="CJ24" si="177">SUM(CE24:CI24)</f>
        <v>5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4">
        <f t="shared" ref="CP24" si="178">SUM(CK24:CO24)</f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2</v>
      </c>
      <c r="CV24" s="14">
        <f t="shared" ref="CV24" si="179">SUM(CQ24:CU24)</f>
        <v>2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4">
        <f t="shared" ref="DB24" si="180">SUM(CW24:DA24)</f>
        <v>0</v>
      </c>
      <c r="DC24" s="15">
        <v>0</v>
      </c>
      <c r="DD24" s="15">
        <v>0</v>
      </c>
      <c r="DE24" s="15">
        <v>0</v>
      </c>
      <c r="DF24" s="15">
        <v>1</v>
      </c>
      <c r="DG24" s="15">
        <v>0</v>
      </c>
      <c r="DH24" s="14">
        <f t="shared" ref="DH24" si="181">SUM(DC24:DG24)</f>
        <v>1</v>
      </c>
      <c r="DI24" s="14">
        <f t="shared" si="20"/>
        <v>10</v>
      </c>
      <c r="DJ24" s="14">
        <f t="shared" si="21"/>
        <v>32</v>
      </c>
    </row>
    <row r="25" spans="1:114" ht="16.5" thickBot="1">
      <c r="A25" s="14">
        <v>19</v>
      </c>
      <c r="B25" s="15" t="s">
        <v>23</v>
      </c>
      <c r="C25" s="15">
        <v>0</v>
      </c>
      <c r="D25" s="15">
        <v>0</v>
      </c>
      <c r="E25" s="15">
        <v>0</v>
      </c>
      <c r="F25" s="15">
        <v>0</v>
      </c>
      <c r="G25" s="15">
        <v>1</v>
      </c>
      <c r="H25" s="14">
        <f>SUM(C25:G25)</f>
        <v>1</v>
      </c>
      <c r="I25" s="15">
        <v>0</v>
      </c>
      <c r="J25" s="15">
        <v>0</v>
      </c>
      <c r="K25" s="15">
        <v>0</v>
      </c>
      <c r="L25" s="15">
        <v>0</v>
      </c>
      <c r="M25" s="15">
        <v>2</v>
      </c>
      <c r="N25" s="14">
        <f>SUM(I25:M25)</f>
        <v>2</v>
      </c>
      <c r="O25" s="15">
        <v>0</v>
      </c>
      <c r="P25" s="15">
        <v>0</v>
      </c>
      <c r="Q25" s="15">
        <v>0</v>
      </c>
      <c r="R25" s="15">
        <v>0</v>
      </c>
      <c r="S25" s="15">
        <v>3</v>
      </c>
      <c r="T25" s="14">
        <f>SUM(O25:S25)</f>
        <v>3</v>
      </c>
      <c r="U25" s="15">
        <v>0</v>
      </c>
      <c r="V25" s="15">
        <v>0</v>
      </c>
      <c r="W25" s="15">
        <v>0</v>
      </c>
      <c r="X25" s="15">
        <v>0</v>
      </c>
      <c r="Y25" s="15">
        <v>4</v>
      </c>
      <c r="Z25" s="14">
        <f>SUM(U25:Y25)</f>
        <v>4</v>
      </c>
      <c r="AA25" s="15">
        <v>0</v>
      </c>
      <c r="AB25" s="15">
        <v>0</v>
      </c>
      <c r="AC25" s="15">
        <v>0</v>
      </c>
      <c r="AD25" s="15">
        <v>0</v>
      </c>
      <c r="AE25" s="15">
        <v>5</v>
      </c>
      <c r="AF25" s="14">
        <f>SUM(AA25:AE25)</f>
        <v>5</v>
      </c>
      <c r="AG25" s="15">
        <v>0</v>
      </c>
      <c r="AH25" s="15">
        <v>0</v>
      </c>
      <c r="AI25" s="15">
        <v>0</v>
      </c>
      <c r="AJ25" s="15">
        <v>0</v>
      </c>
      <c r="AK25" s="15">
        <v>6</v>
      </c>
      <c r="AL25" s="14">
        <f>SUM(AG25:AK25)</f>
        <v>6</v>
      </c>
      <c r="AM25" s="16">
        <f>H25+N25+T25+Z25+AF25+AL25</f>
        <v>21</v>
      </c>
      <c r="AN25" s="15">
        <v>1</v>
      </c>
      <c r="AO25" s="15">
        <v>0</v>
      </c>
      <c r="AP25" s="15">
        <v>0</v>
      </c>
      <c r="AQ25" s="15">
        <v>0</v>
      </c>
      <c r="AR25" s="15">
        <v>0</v>
      </c>
      <c r="AS25" s="14">
        <f>SUM(AN25:AR25)</f>
        <v>1</v>
      </c>
      <c r="AT25" s="15">
        <v>2</v>
      </c>
      <c r="AU25" s="15">
        <v>0</v>
      </c>
      <c r="AV25" s="15">
        <v>0</v>
      </c>
      <c r="AW25" s="15">
        <v>0</v>
      </c>
      <c r="AX25" s="15">
        <v>0</v>
      </c>
      <c r="AY25" s="14">
        <f>SUM(AT25:AX25)</f>
        <v>2</v>
      </c>
      <c r="AZ25" s="15">
        <v>3</v>
      </c>
      <c r="BA25" s="15">
        <v>0</v>
      </c>
      <c r="BB25" s="15">
        <v>0</v>
      </c>
      <c r="BC25" s="15">
        <v>0</v>
      </c>
      <c r="BD25" s="15">
        <v>0</v>
      </c>
      <c r="BE25" s="14">
        <f>SUM(AZ25:BD25)</f>
        <v>3</v>
      </c>
      <c r="BF25" s="15">
        <v>4</v>
      </c>
      <c r="BG25" s="15">
        <v>0</v>
      </c>
      <c r="BH25" s="15">
        <v>0</v>
      </c>
      <c r="BI25" s="15">
        <v>0</v>
      </c>
      <c r="BJ25" s="15">
        <v>0</v>
      </c>
      <c r="BK25" s="14">
        <f>SUM(BF25:BJ25)</f>
        <v>4</v>
      </c>
      <c r="BL25" s="15">
        <v>5</v>
      </c>
      <c r="BM25" s="15">
        <v>0</v>
      </c>
      <c r="BN25" s="15">
        <v>0</v>
      </c>
      <c r="BO25" s="15">
        <v>0</v>
      </c>
      <c r="BP25" s="15">
        <v>0</v>
      </c>
      <c r="BQ25" s="14">
        <f>SUM(BL25:BP25)</f>
        <v>5</v>
      </c>
      <c r="BR25" s="15">
        <v>6</v>
      </c>
      <c r="BS25" s="15">
        <v>0</v>
      </c>
      <c r="BT25" s="15">
        <v>0</v>
      </c>
      <c r="BU25" s="15">
        <v>0</v>
      </c>
      <c r="BV25" s="15">
        <v>0</v>
      </c>
      <c r="BW25" s="14">
        <f>SUM(BR25:BV25)</f>
        <v>6</v>
      </c>
      <c r="BX25" s="14">
        <f>AS25+AY25+BE25+BK25+BQ25+BW25</f>
        <v>21</v>
      </c>
      <c r="BY25" s="15">
        <v>0</v>
      </c>
      <c r="BZ25" s="15">
        <v>1</v>
      </c>
      <c r="CA25" s="15">
        <v>0</v>
      </c>
      <c r="CB25" s="15">
        <v>0</v>
      </c>
      <c r="CC25" s="15">
        <v>0</v>
      </c>
      <c r="CD25" s="14">
        <f>SUM(BY25:CC25)</f>
        <v>1</v>
      </c>
      <c r="CE25" s="15">
        <v>0</v>
      </c>
      <c r="CF25" s="15">
        <v>2</v>
      </c>
      <c r="CG25" s="15">
        <v>0</v>
      </c>
      <c r="CH25" s="15">
        <v>0</v>
      </c>
      <c r="CI25" s="15">
        <v>0</v>
      </c>
      <c r="CJ25" s="14">
        <f>SUM(CE25:CI25)</f>
        <v>2</v>
      </c>
      <c r="CK25" s="15">
        <v>0</v>
      </c>
      <c r="CL25" s="15">
        <v>3</v>
      </c>
      <c r="CM25" s="15">
        <v>0</v>
      </c>
      <c r="CN25" s="15">
        <v>0</v>
      </c>
      <c r="CO25" s="15">
        <v>0</v>
      </c>
      <c r="CP25" s="14">
        <f>SUM(CK25:CO25)</f>
        <v>3</v>
      </c>
      <c r="CQ25" s="15">
        <v>0</v>
      </c>
      <c r="CR25" s="15">
        <v>4</v>
      </c>
      <c r="CS25" s="15">
        <v>0</v>
      </c>
      <c r="CT25" s="15">
        <v>0</v>
      </c>
      <c r="CU25" s="15">
        <v>0</v>
      </c>
      <c r="CV25" s="14">
        <f>SUM(CQ25:CU25)</f>
        <v>4</v>
      </c>
      <c r="CW25" s="15">
        <v>0</v>
      </c>
      <c r="CX25" s="15">
        <v>5</v>
      </c>
      <c r="CY25" s="15">
        <v>0</v>
      </c>
      <c r="CZ25" s="15">
        <v>0</v>
      </c>
      <c r="DA25" s="15">
        <v>0</v>
      </c>
      <c r="DB25" s="14">
        <f>SUM(CW25:DA25)</f>
        <v>5</v>
      </c>
      <c r="DC25" s="15">
        <v>0</v>
      </c>
      <c r="DD25" s="15">
        <v>6</v>
      </c>
      <c r="DE25" s="15">
        <v>0</v>
      </c>
      <c r="DF25" s="15">
        <v>0</v>
      </c>
      <c r="DG25" s="15">
        <v>0</v>
      </c>
      <c r="DH25" s="14">
        <f>SUM(DC25:DG25)</f>
        <v>6</v>
      </c>
      <c r="DI25" s="14">
        <f t="shared" si="20"/>
        <v>21</v>
      </c>
      <c r="DJ25" s="14">
        <f t="shared" si="21"/>
        <v>63</v>
      </c>
    </row>
    <row r="26" spans="1:114" ht="16.5" thickBot="1">
      <c r="A26" s="14">
        <v>20</v>
      </c>
      <c r="B26" s="15" t="s">
        <v>24</v>
      </c>
      <c r="C26" s="15">
        <v>3</v>
      </c>
      <c r="D26" s="15">
        <v>0</v>
      </c>
      <c r="E26" s="15">
        <v>0</v>
      </c>
      <c r="F26" s="15">
        <v>0</v>
      </c>
      <c r="G26" s="15">
        <v>0</v>
      </c>
      <c r="H26" s="14">
        <f t="shared" ref="H26" si="182">SUM(C26:G26)</f>
        <v>3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  <c r="N26" s="14">
        <f t="shared" ref="N26" si="183">SUM(I26:M26)</f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4">
        <f t="shared" ref="T26" si="184">SUM(O26:S26)</f>
        <v>0</v>
      </c>
      <c r="U26" s="15">
        <v>0</v>
      </c>
      <c r="V26" s="15">
        <v>2</v>
      </c>
      <c r="W26" s="15">
        <v>0</v>
      </c>
      <c r="X26" s="15">
        <v>0</v>
      </c>
      <c r="Y26" s="15">
        <v>0</v>
      </c>
      <c r="Z26" s="14">
        <f t="shared" ref="Z26" si="185">SUM(U26:Y26)</f>
        <v>2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4">
        <f t="shared" ref="AF26" si="186">SUM(AA26:AE26)</f>
        <v>0</v>
      </c>
      <c r="AG26" s="15">
        <v>0</v>
      </c>
      <c r="AH26" s="15">
        <v>5</v>
      </c>
      <c r="AI26" s="15">
        <v>0</v>
      </c>
      <c r="AJ26" s="15">
        <v>0</v>
      </c>
      <c r="AK26" s="15">
        <v>0</v>
      </c>
      <c r="AL26" s="14">
        <f t="shared" ref="AL26" si="187">SUM(AG26:AK26)</f>
        <v>5</v>
      </c>
      <c r="AM26" s="16">
        <f t="shared" ref="AM26" si="188">H26+N26+T26+Z26+AF26+AL26</f>
        <v>11</v>
      </c>
      <c r="AN26" s="15">
        <v>0</v>
      </c>
      <c r="AO26" s="15">
        <v>1</v>
      </c>
      <c r="AP26" s="15">
        <v>0</v>
      </c>
      <c r="AQ26" s="15">
        <v>0</v>
      </c>
      <c r="AR26" s="15">
        <v>0</v>
      </c>
      <c r="AS26" s="14">
        <f t="shared" ref="AS26" si="189">SUM(AN26:AR26)</f>
        <v>1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4">
        <f t="shared" ref="AY26" si="190">SUM(AT26:AX26)</f>
        <v>0</v>
      </c>
      <c r="AZ26" s="15">
        <v>3</v>
      </c>
      <c r="BA26" s="15">
        <v>0</v>
      </c>
      <c r="BB26" s="15">
        <v>0</v>
      </c>
      <c r="BC26" s="15">
        <v>0</v>
      </c>
      <c r="BD26" s="15">
        <v>0</v>
      </c>
      <c r="BE26" s="14">
        <f t="shared" ref="BE26" si="191">SUM(AZ26:BD26)</f>
        <v>3</v>
      </c>
      <c r="BF26" s="15">
        <v>0</v>
      </c>
      <c r="BG26" s="15">
        <v>2</v>
      </c>
      <c r="BH26" s="15">
        <v>0</v>
      </c>
      <c r="BI26" s="15">
        <v>0</v>
      </c>
      <c r="BJ26" s="15">
        <v>0</v>
      </c>
      <c r="BK26" s="14">
        <f t="shared" ref="BK26" si="192">SUM(BF26:BJ26)</f>
        <v>2</v>
      </c>
      <c r="BL26" s="15">
        <v>0</v>
      </c>
      <c r="BM26" s="15">
        <v>0</v>
      </c>
      <c r="BN26" s="15">
        <v>1</v>
      </c>
      <c r="BO26" s="15">
        <v>0</v>
      </c>
      <c r="BP26" s="15">
        <v>0</v>
      </c>
      <c r="BQ26" s="14">
        <f t="shared" ref="BQ26" si="193">SUM(BL26:BP26)</f>
        <v>1</v>
      </c>
      <c r="BR26" s="15">
        <v>0</v>
      </c>
      <c r="BS26" s="15">
        <v>0</v>
      </c>
      <c r="BT26" s="15">
        <v>0</v>
      </c>
      <c r="BU26" s="15">
        <v>4</v>
      </c>
      <c r="BV26" s="15">
        <v>0</v>
      </c>
      <c r="BW26" s="14">
        <f t="shared" ref="BW26" si="194">SUM(BR26:BV26)</f>
        <v>4</v>
      </c>
      <c r="BX26" s="14">
        <f t="shared" ref="BX26" si="195">AS26+AY26+BE26+BK26+BQ26+BW26</f>
        <v>11</v>
      </c>
      <c r="BY26" s="15">
        <v>0</v>
      </c>
      <c r="BZ26" s="15">
        <v>0</v>
      </c>
      <c r="CA26" s="15">
        <v>0</v>
      </c>
      <c r="CB26" s="15">
        <v>2</v>
      </c>
      <c r="CC26" s="15">
        <v>0</v>
      </c>
      <c r="CD26" s="14">
        <f t="shared" ref="CD26" si="196">SUM(BY26:CC26)</f>
        <v>2</v>
      </c>
      <c r="CE26" s="15">
        <v>0</v>
      </c>
      <c r="CF26" s="15">
        <v>0</v>
      </c>
      <c r="CG26" s="15">
        <v>0</v>
      </c>
      <c r="CH26" s="15">
        <v>0</v>
      </c>
      <c r="CI26" s="15">
        <v>5</v>
      </c>
      <c r="CJ26" s="14">
        <f t="shared" ref="CJ26" si="197">SUM(CE26:CI26)</f>
        <v>5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4">
        <f t="shared" ref="CP26" si="198">SUM(CK26:CO26)</f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2</v>
      </c>
      <c r="CV26" s="14">
        <f t="shared" ref="CV26" si="199">SUM(CQ26:CU26)</f>
        <v>2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4">
        <f t="shared" ref="DB26" si="200">SUM(CW26:DA26)</f>
        <v>0</v>
      </c>
      <c r="DC26" s="15">
        <v>0</v>
      </c>
      <c r="DD26" s="15">
        <v>0</v>
      </c>
      <c r="DE26" s="15">
        <v>0</v>
      </c>
      <c r="DF26" s="15">
        <v>1</v>
      </c>
      <c r="DG26" s="15">
        <v>0</v>
      </c>
      <c r="DH26" s="14">
        <f t="shared" ref="DH26" si="201">SUM(DC26:DG26)</f>
        <v>1</v>
      </c>
      <c r="DI26" s="14">
        <f t="shared" si="20"/>
        <v>10</v>
      </c>
      <c r="DJ26" s="14">
        <f t="shared" si="21"/>
        <v>32</v>
      </c>
    </row>
    <row r="27" spans="1:114" ht="16.5" thickBot="1">
      <c r="A27" s="14">
        <v>21</v>
      </c>
      <c r="B27" s="15" t="s">
        <v>25</v>
      </c>
      <c r="C27" s="15">
        <v>0</v>
      </c>
      <c r="D27" s="15">
        <v>0</v>
      </c>
      <c r="E27" s="15">
        <v>0</v>
      </c>
      <c r="F27" s="15">
        <v>0</v>
      </c>
      <c r="G27" s="15">
        <v>1</v>
      </c>
      <c r="H27" s="14">
        <f>SUM(C27:G27)</f>
        <v>1</v>
      </c>
      <c r="I27" s="15">
        <v>0</v>
      </c>
      <c r="J27" s="15">
        <v>0</v>
      </c>
      <c r="K27" s="15">
        <v>0</v>
      </c>
      <c r="L27" s="15">
        <v>0</v>
      </c>
      <c r="M27" s="15">
        <v>2</v>
      </c>
      <c r="N27" s="14">
        <f>SUM(I27:M27)</f>
        <v>2</v>
      </c>
      <c r="O27" s="15">
        <v>0</v>
      </c>
      <c r="P27" s="15">
        <v>0</v>
      </c>
      <c r="Q27" s="15">
        <v>0</v>
      </c>
      <c r="R27" s="15">
        <v>0</v>
      </c>
      <c r="S27" s="15">
        <v>3</v>
      </c>
      <c r="T27" s="14">
        <f>SUM(O27:S27)</f>
        <v>3</v>
      </c>
      <c r="U27" s="15">
        <v>0</v>
      </c>
      <c r="V27" s="15">
        <v>0</v>
      </c>
      <c r="W27" s="15">
        <v>0</v>
      </c>
      <c r="X27" s="15">
        <v>0</v>
      </c>
      <c r="Y27" s="15">
        <v>4</v>
      </c>
      <c r="Z27" s="14">
        <f>SUM(U27:Y27)</f>
        <v>4</v>
      </c>
      <c r="AA27" s="15">
        <v>0</v>
      </c>
      <c r="AB27" s="15">
        <v>0</v>
      </c>
      <c r="AC27" s="15">
        <v>0</v>
      </c>
      <c r="AD27" s="15">
        <v>0</v>
      </c>
      <c r="AE27" s="15">
        <v>5</v>
      </c>
      <c r="AF27" s="14">
        <f>SUM(AA27:AE27)</f>
        <v>5</v>
      </c>
      <c r="AG27" s="15">
        <v>0</v>
      </c>
      <c r="AH27" s="15">
        <v>0</v>
      </c>
      <c r="AI27" s="15">
        <v>0</v>
      </c>
      <c r="AJ27" s="15">
        <v>0</v>
      </c>
      <c r="AK27" s="15">
        <v>6</v>
      </c>
      <c r="AL27" s="14">
        <f>SUM(AG27:AK27)</f>
        <v>6</v>
      </c>
      <c r="AM27" s="16">
        <f>H27+N27+T27+Z27+AF27+AL27</f>
        <v>21</v>
      </c>
      <c r="AN27" s="15">
        <v>1</v>
      </c>
      <c r="AO27" s="15">
        <v>0</v>
      </c>
      <c r="AP27" s="15">
        <v>0</v>
      </c>
      <c r="AQ27" s="15">
        <v>0</v>
      </c>
      <c r="AR27" s="15">
        <v>0</v>
      </c>
      <c r="AS27" s="14">
        <f>SUM(AN27:AR27)</f>
        <v>1</v>
      </c>
      <c r="AT27" s="15">
        <v>2</v>
      </c>
      <c r="AU27" s="15">
        <v>0</v>
      </c>
      <c r="AV27" s="15">
        <v>0</v>
      </c>
      <c r="AW27" s="15">
        <v>0</v>
      </c>
      <c r="AX27" s="15">
        <v>0</v>
      </c>
      <c r="AY27" s="14">
        <f>SUM(AT27:AX27)</f>
        <v>2</v>
      </c>
      <c r="AZ27" s="15">
        <v>3</v>
      </c>
      <c r="BA27" s="15">
        <v>0</v>
      </c>
      <c r="BB27" s="15">
        <v>0</v>
      </c>
      <c r="BC27" s="15">
        <v>0</v>
      </c>
      <c r="BD27" s="15">
        <v>0</v>
      </c>
      <c r="BE27" s="14">
        <f>SUM(AZ27:BD27)</f>
        <v>3</v>
      </c>
      <c r="BF27" s="15">
        <v>4</v>
      </c>
      <c r="BG27" s="15">
        <v>0</v>
      </c>
      <c r="BH27" s="15">
        <v>0</v>
      </c>
      <c r="BI27" s="15">
        <v>0</v>
      </c>
      <c r="BJ27" s="15">
        <v>0</v>
      </c>
      <c r="BK27" s="14">
        <f>SUM(BF27:BJ27)</f>
        <v>4</v>
      </c>
      <c r="BL27" s="15">
        <v>5</v>
      </c>
      <c r="BM27" s="15">
        <v>0</v>
      </c>
      <c r="BN27" s="15">
        <v>0</v>
      </c>
      <c r="BO27" s="15">
        <v>0</v>
      </c>
      <c r="BP27" s="15">
        <v>0</v>
      </c>
      <c r="BQ27" s="14">
        <f>SUM(BL27:BP27)</f>
        <v>5</v>
      </c>
      <c r="BR27" s="15">
        <v>6</v>
      </c>
      <c r="BS27" s="15">
        <v>0</v>
      </c>
      <c r="BT27" s="15">
        <v>0</v>
      </c>
      <c r="BU27" s="15">
        <v>0</v>
      </c>
      <c r="BV27" s="15">
        <v>0</v>
      </c>
      <c r="BW27" s="14">
        <f>SUM(BR27:BV27)</f>
        <v>6</v>
      </c>
      <c r="BX27" s="14">
        <f>AS27+AY27+BE27+BK27+BQ27+BW27</f>
        <v>21</v>
      </c>
      <c r="BY27" s="15">
        <v>0</v>
      </c>
      <c r="BZ27" s="15">
        <v>1</v>
      </c>
      <c r="CA27" s="15">
        <v>0</v>
      </c>
      <c r="CB27" s="15">
        <v>0</v>
      </c>
      <c r="CC27" s="15">
        <v>0</v>
      </c>
      <c r="CD27" s="14">
        <f>SUM(BY27:CC27)</f>
        <v>1</v>
      </c>
      <c r="CE27" s="15">
        <v>0</v>
      </c>
      <c r="CF27" s="15">
        <v>2</v>
      </c>
      <c r="CG27" s="15">
        <v>0</v>
      </c>
      <c r="CH27" s="15">
        <v>0</v>
      </c>
      <c r="CI27" s="15">
        <v>0</v>
      </c>
      <c r="CJ27" s="14">
        <f>SUM(CE27:CI27)</f>
        <v>2</v>
      </c>
      <c r="CK27" s="15">
        <v>0</v>
      </c>
      <c r="CL27" s="15">
        <v>3</v>
      </c>
      <c r="CM27" s="15">
        <v>0</v>
      </c>
      <c r="CN27" s="15">
        <v>0</v>
      </c>
      <c r="CO27" s="15">
        <v>0</v>
      </c>
      <c r="CP27" s="14">
        <f>SUM(CK27:CO27)</f>
        <v>3</v>
      </c>
      <c r="CQ27" s="15">
        <v>0</v>
      </c>
      <c r="CR27" s="15">
        <v>4</v>
      </c>
      <c r="CS27" s="15">
        <v>0</v>
      </c>
      <c r="CT27" s="15">
        <v>0</v>
      </c>
      <c r="CU27" s="15">
        <v>0</v>
      </c>
      <c r="CV27" s="14">
        <f>SUM(CQ27:CU27)</f>
        <v>4</v>
      </c>
      <c r="CW27" s="15">
        <v>0</v>
      </c>
      <c r="CX27" s="15">
        <v>5</v>
      </c>
      <c r="CY27" s="15">
        <v>0</v>
      </c>
      <c r="CZ27" s="15">
        <v>0</v>
      </c>
      <c r="DA27" s="15">
        <v>0</v>
      </c>
      <c r="DB27" s="14">
        <f>SUM(CW27:DA27)</f>
        <v>5</v>
      </c>
      <c r="DC27" s="15">
        <v>0</v>
      </c>
      <c r="DD27" s="15">
        <v>6</v>
      </c>
      <c r="DE27" s="15">
        <v>0</v>
      </c>
      <c r="DF27" s="15">
        <v>0</v>
      </c>
      <c r="DG27" s="15">
        <v>0</v>
      </c>
      <c r="DH27" s="14">
        <f>SUM(DC27:DG27)</f>
        <v>6</v>
      </c>
      <c r="DI27" s="14">
        <f t="shared" si="20"/>
        <v>21</v>
      </c>
      <c r="DJ27" s="14">
        <f t="shared" si="21"/>
        <v>63</v>
      </c>
    </row>
    <row r="28" spans="1:114" ht="16.5" thickBot="1">
      <c r="A28" s="14">
        <v>22</v>
      </c>
      <c r="B28" s="15" t="s">
        <v>26</v>
      </c>
      <c r="C28" s="15">
        <v>3</v>
      </c>
      <c r="D28" s="15">
        <v>0</v>
      </c>
      <c r="E28" s="15">
        <v>0</v>
      </c>
      <c r="F28" s="15">
        <v>0</v>
      </c>
      <c r="G28" s="15">
        <v>0</v>
      </c>
      <c r="H28" s="14">
        <f t="shared" ref="H28" si="202">SUM(C28:G28)</f>
        <v>3</v>
      </c>
      <c r="I28" s="15">
        <v>1</v>
      </c>
      <c r="J28" s="15">
        <v>0</v>
      </c>
      <c r="K28" s="15">
        <v>0</v>
      </c>
      <c r="L28" s="15">
        <v>0</v>
      </c>
      <c r="M28" s="15">
        <v>0</v>
      </c>
      <c r="N28" s="14">
        <f t="shared" ref="N28" si="203">SUM(I28:M28)</f>
        <v>1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4">
        <f t="shared" ref="T28" si="204">SUM(O28:S28)</f>
        <v>0</v>
      </c>
      <c r="U28" s="15">
        <v>0</v>
      </c>
      <c r="V28" s="15">
        <v>2</v>
      </c>
      <c r="W28" s="15">
        <v>0</v>
      </c>
      <c r="X28" s="15">
        <v>0</v>
      </c>
      <c r="Y28" s="15">
        <v>0</v>
      </c>
      <c r="Z28" s="14">
        <f t="shared" ref="Z28" si="205">SUM(U28:Y28)</f>
        <v>2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4">
        <f t="shared" ref="AF28" si="206">SUM(AA28:AE28)</f>
        <v>0</v>
      </c>
      <c r="AG28" s="15">
        <v>0</v>
      </c>
      <c r="AH28" s="15">
        <v>5</v>
      </c>
      <c r="AI28" s="15">
        <v>0</v>
      </c>
      <c r="AJ28" s="15">
        <v>0</v>
      </c>
      <c r="AK28" s="15">
        <v>0</v>
      </c>
      <c r="AL28" s="14">
        <f t="shared" ref="AL28" si="207">SUM(AG28:AK28)</f>
        <v>5</v>
      </c>
      <c r="AM28" s="16">
        <f t="shared" ref="AM28" si="208">H28+N28+T28+Z28+AF28+AL28</f>
        <v>11</v>
      </c>
      <c r="AN28" s="15">
        <v>0</v>
      </c>
      <c r="AO28" s="15">
        <v>1</v>
      </c>
      <c r="AP28" s="15">
        <v>0</v>
      </c>
      <c r="AQ28" s="15">
        <v>0</v>
      </c>
      <c r="AR28" s="15">
        <v>0</v>
      </c>
      <c r="AS28" s="14">
        <f t="shared" ref="AS28" si="209">SUM(AN28:AR28)</f>
        <v>1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4">
        <f t="shared" ref="AY28" si="210">SUM(AT28:AX28)</f>
        <v>0</v>
      </c>
      <c r="AZ28" s="15">
        <v>3</v>
      </c>
      <c r="BA28" s="15">
        <v>0</v>
      </c>
      <c r="BB28" s="15">
        <v>0</v>
      </c>
      <c r="BC28" s="15">
        <v>0</v>
      </c>
      <c r="BD28" s="15">
        <v>0</v>
      </c>
      <c r="BE28" s="14">
        <f t="shared" ref="BE28" si="211">SUM(AZ28:BD28)</f>
        <v>3</v>
      </c>
      <c r="BF28" s="15">
        <v>0</v>
      </c>
      <c r="BG28" s="15">
        <v>2</v>
      </c>
      <c r="BH28" s="15">
        <v>0</v>
      </c>
      <c r="BI28" s="15">
        <v>0</v>
      </c>
      <c r="BJ28" s="15">
        <v>0</v>
      </c>
      <c r="BK28" s="14">
        <f t="shared" ref="BK28" si="212">SUM(BF28:BJ28)</f>
        <v>2</v>
      </c>
      <c r="BL28" s="15">
        <v>0</v>
      </c>
      <c r="BM28" s="15">
        <v>0</v>
      </c>
      <c r="BN28" s="15">
        <v>1</v>
      </c>
      <c r="BO28" s="15">
        <v>0</v>
      </c>
      <c r="BP28" s="15">
        <v>0</v>
      </c>
      <c r="BQ28" s="14">
        <f t="shared" ref="BQ28" si="213">SUM(BL28:BP28)</f>
        <v>1</v>
      </c>
      <c r="BR28" s="15">
        <v>0</v>
      </c>
      <c r="BS28" s="15">
        <v>0</v>
      </c>
      <c r="BT28" s="15">
        <v>0</v>
      </c>
      <c r="BU28" s="15">
        <v>4</v>
      </c>
      <c r="BV28" s="15">
        <v>0</v>
      </c>
      <c r="BW28" s="14">
        <f t="shared" ref="BW28" si="214">SUM(BR28:BV28)</f>
        <v>4</v>
      </c>
      <c r="BX28" s="14">
        <f t="shared" ref="BX28" si="215">AS28+AY28+BE28+BK28+BQ28+BW28</f>
        <v>11</v>
      </c>
      <c r="BY28" s="15">
        <v>0</v>
      </c>
      <c r="BZ28" s="15">
        <v>0</v>
      </c>
      <c r="CA28" s="15">
        <v>0</v>
      </c>
      <c r="CB28" s="15">
        <v>2</v>
      </c>
      <c r="CC28" s="15">
        <v>0</v>
      </c>
      <c r="CD28" s="14">
        <f t="shared" ref="CD28" si="216">SUM(BY28:CC28)</f>
        <v>2</v>
      </c>
      <c r="CE28" s="15">
        <v>0</v>
      </c>
      <c r="CF28" s="15">
        <v>0</v>
      </c>
      <c r="CG28" s="15">
        <v>0</v>
      </c>
      <c r="CH28" s="15">
        <v>0</v>
      </c>
      <c r="CI28" s="15">
        <v>5</v>
      </c>
      <c r="CJ28" s="14">
        <f t="shared" ref="CJ28" si="217">SUM(CE28:CI28)</f>
        <v>5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4">
        <f t="shared" ref="CP28" si="218">SUM(CK28:CO28)</f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2</v>
      </c>
      <c r="CV28" s="14">
        <f t="shared" ref="CV28" si="219">SUM(CQ28:CU28)</f>
        <v>2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4">
        <f t="shared" ref="DB28" si="220">SUM(CW28:DA28)</f>
        <v>0</v>
      </c>
      <c r="DC28" s="15">
        <v>0</v>
      </c>
      <c r="DD28" s="15">
        <v>0</v>
      </c>
      <c r="DE28" s="15">
        <v>0</v>
      </c>
      <c r="DF28" s="15">
        <v>1</v>
      </c>
      <c r="DG28" s="15">
        <v>0</v>
      </c>
      <c r="DH28" s="14">
        <f t="shared" ref="DH28" si="221">SUM(DC28:DG28)</f>
        <v>1</v>
      </c>
      <c r="DI28" s="14">
        <f t="shared" si="20"/>
        <v>10</v>
      </c>
      <c r="DJ28" s="14">
        <f t="shared" si="21"/>
        <v>32</v>
      </c>
    </row>
    <row r="29" spans="1:114" ht="16.5" thickBot="1">
      <c r="A29" s="14">
        <v>23</v>
      </c>
      <c r="B29" s="15" t="s">
        <v>27</v>
      </c>
      <c r="C29" s="15">
        <v>0</v>
      </c>
      <c r="D29" s="15">
        <v>0</v>
      </c>
      <c r="E29" s="15">
        <v>0</v>
      </c>
      <c r="F29" s="15">
        <v>0</v>
      </c>
      <c r="G29" s="15">
        <v>1</v>
      </c>
      <c r="H29" s="14">
        <f>SUM(C29:G29)</f>
        <v>1</v>
      </c>
      <c r="I29" s="15">
        <v>0</v>
      </c>
      <c r="J29" s="15">
        <v>0</v>
      </c>
      <c r="K29" s="15">
        <v>0</v>
      </c>
      <c r="L29" s="15">
        <v>0</v>
      </c>
      <c r="M29" s="15">
        <v>2</v>
      </c>
      <c r="N29" s="14">
        <f>SUM(I29:M29)</f>
        <v>2</v>
      </c>
      <c r="O29" s="15">
        <v>0</v>
      </c>
      <c r="P29" s="15">
        <v>0</v>
      </c>
      <c r="Q29" s="15">
        <v>0</v>
      </c>
      <c r="R29" s="15">
        <v>0</v>
      </c>
      <c r="S29" s="15">
        <v>3</v>
      </c>
      <c r="T29" s="14">
        <f>SUM(O29:S29)</f>
        <v>3</v>
      </c>
      <c r="U29" s="15">
        <v>0</v>
      </c>
      <c r="V29" s="15">
        <v>0</v>
      </c>
      <c r="W29" s="15">
        <v>0</v>
      </c>
      <c r="X29" s="15">
        <v>0</v>
      </c>
      <c r="Y29" s="15">
        <v>4</v>
      </c>
      <c r="Z29" s="14">
        <f>SUM(U29:Y29)</f>
        <v>4</v>
      </c>
      <c r="AA29" s="15">
        <v>0</v>
      </c>
      <c r="AB29" s="15">
        <v>0</v>
      </c>
      <c r="AC29" s="15">
        <v>0</v>
      </c>
      <c r="AD29" s="15">
        <v>0</v>
      </c>
      <c r="AE29" s="15">
        <v>5</v>
      </c>
      <c r="AF29" s="14">
        <f>SUM(AA29:AE29)</f>
        <v>5</v>
      </c>
      <c r="AG29" s="15">
        <v>0</v>
      </c>
      <c r="AH29" s="15">
        <v>0</v>
      </c>
      <c r="AI29" s="15">
        <v>0</v>
      </c>
      <c r="AJ29" s="15">
        <v>0</v>
      </c>
      <c r="AK29" s="15">
        <v>6</v>
      </c>
      <c r="AL29" s="14">
        <f>SUM(AG29:AK29)</f>
        <v>6</v>
      </c>
      <c r="AM29" s="16">
        <f>H29+N29+T29+Z29+AF29+AL29</f>
        <v>21</v>
      </c>
      <c r="AN29" s="15">
        <v>1</v>
      </c>
      <c r="AO29" s="15">
        <v>0</v>
      </c>
      <c r="AP29" s="15">
        <v>0</v>
      </c>
      <c r="AQ29" s="15">
        <v>0</v>
      </c>
      <c r="AR29" s="15">
        <v>0</v>
      </c>
      <c r="AS29" s="14">
        <f>SUM(AN29:AR29)</f>
        <v>1</v>
      </c>
      <c r="AT29" s="15">
        <v>2</v>
      </c>
      <c r="AU29" s="15">
        <v>0</v>
      </c>
      <c r="AV29" s="15">
        <v>0</v>
      </c>
      <c r="AW29" s="15">
        <v>0</v>
      </c>
      <c r="AX29" s="15">
        <v>0</v>
      </c>
      <c r="AY29" s="14">
        <f>SUM(AT29:AX29)</f>
        <v>2</v>
      </c>
      <c r="AZ29" s="15">
        <v>3</v>
      </c>
      <c r="BA29" s="15">
        <v>0</v>
      </c>
      <c r="BB29" s="15">
        <v>0</v>
      </c>
      <c r="BC29" s="15">
        <v>0</v>
      </c>
      <c r="BD29" s="15">
        <v>0</v>
      </c>
      <c r="BE29" s="14">
        <f>SUM(AZ29:BD29)</f>
        <v>3</v>
      </c>
      <c r="BF29" s="15">
        <v>4</v>
      </c>
      <c r="BG29" s="15">
        <v>0</v>
      </c>
      <c r="BH29" s="15">
        <v>0</v>
      </c>
      <c r="BI29" s="15">
        <v>0</v>
      </c>
      <c r="BJ29" s="15">
        <v>0</v>
      </c>
      <c r="BK29" s="14">
        <f>SUM(BF29:BJ29)</f>
        <v>4</v>
      </c>
      <c r="BL29" s="15">
        <v>5</v>
      </c>
      <c r="BM29" s="15">
        <v>0</v>
      </c>
      <c r="BN29" s="15">
        <v>0</v>
      </c>
      <c r="BO29" s="15">
        <v>0</v>
      </c>
      <c r="BP29" s="15">
        <v>0</v>
      </c>
      <c r="BQ29" s="14">
        <f>SUM(BL29:BP29)</f>
        <v>5</v>
      </c>
      <c r="BR29" s="15">
        <v>6</v>
      </c>
      <c r="BS29" s="15">
        <v>0</v>
      </c>
      <c r="BT29" s="15">
        <v>0</v>
      </c>
      <c r="BU29" s="15">
        <v>0</v>
      </c>
      <c r="BV29" s="15">
        <v>0</v>
      </c>
      <c r="BW29" s="14">
        <f>SUM(BR29:BV29)</f>
        <v>6</v>
      </c>
      <c r="BX29" s="14">
        <f>AS29+AY29+BE29+BK29+BQ29+BW29</f>
        <v>21</v>
      </c>
      <c r="BY29" s="15">
        <v>0</v>
      </c>
      <c r="BZ29" s="15">
        <v>1</v>
      </c>
      <c r="CA29" s="15">
        <v>0</v>
      </c>
      <c r="CB29" s="15">
        <v>0</v>
      </c>
      <c r="CC29" s="15">
        <v>0</v>
      </c>
      <c r="CD29" s="14">
        <f>SUM(BY29:CC29)</f>
        <v>1</v>
      </c>
      <c r="CE29" s="15">
        <v>0</v>
      </c>
      <c r="CF29" s="15">
        <v>2</v>
      </c>
      <c r="CG29" s="15">
        <v>0</v>
      </c>
      <c r="CH29" s="15">
        <v>0</v>
      </c>
      <c r="CI29" s="15">
        <v>0</v>
      </c>
      <c r="CJ29" s="14">
        <f>SUM(CE29:CI29)</f>
        <v>2</v>
      </c>
      <c r="CK29" s="15">
        <v>0</v>
      </c>
      <c r="CL29" s="15">
        <v>3</v>
      </c>
      <c r="CM29" s="15">
        <v>0</v>
      </c>
      <c r="CN29" s="15">
        <v>0</v>
      </c>
      <c r="CO29" s="15">
        <v>0</v>
      </c>
      <c r="CP29" s="14">
        <f>SUM(CK29:CO29)</f>
        <v>3</v>
      </c>
      <c r="CQ29" s="15">
        <v>0</v>
      </c>
      <c r="CR29" s="15">
        <v>4</v>
      </c>
      <c r="CS29" s="15">
        <v>0</v>
      </c>
      <c r="CT29" s="15">
        <v>0</v>
      </c>
      <c r="CU29" s="15">
        <v>0</v>
      </c>
      <c r="CV29" s="14">
        <f>SUM(CQ29:CU29)</f>
        <v>4</v>
      </c>
      <c r="CW29" s="15">
        <v>0</v>
      </c>
      <c r="CX29" s="15">
        <v>5</v>
      </c>
      <c r="CY29" s="15">
        <v>0</v>
      </c>
      <c r="CZ29" s="15">
        <v>0</v>
      </c>
      <c r="DA29" s="15">
        <v>0</v>
      </c>
      <c r="DB29" s="14">
        <f>SUM(CW29:DA29)</f>
        <v>5</v>
      </c>
      <c r="DC29" s="15">
        <v>0</v>
      </c>
      <c r="DD29" s="15">
        <v>6</v>
      </c>
      <c r="DE29" s="15">
        <v>0</v>
      </c>
      <c r="DF29" s="15">
        <v>0</v>
      </c>
      <c r="DG29" s="15">
        <v>0</v>
      </c>
      <c r="DH29" s="14">
        <f>SUM(DC29:DG29)</f>
        <v>6</v>
      </c>
      <c r="DI29" s="14">
        <f t="shared" si="20"/>
        <v>21</v>
      </c>
      <c r="DJ29" s="14">
        <f t="shared" si="21"/>
        <v>63</v>
      </c>
    </row>
    <row r="30" spans="1:114" ht="16.5" thickBot="1">
      <c r="A30" s="17">
        <v>24</v>
      </c>
      <c r="B30" s="15" t="s">
        <v>28</v>
      </c>
      <c r="C30" s="15">
        <v>3</v>
      </c>
      <c r="D30" s="15">
        <v>0</v>
      </c>
      <c r="E30" s="15">
        <v>0</v>
      </c>
      <c r="F30" s="15">
        <v>0</v>
      </c>
      <c r="G30" s="15">
        <v>0</v>
      </c>
      <c r="H30" s="14">
        <f t="shared" ref="H30" si="222">SUM(C30:G30)</f>
        <v>3</v>
      </c>
      <c r="I30" s="15">
        <v>1</v>
      </c>
      <c r="J30" s="15">
        <v>0</v>
      </c>
      <c r="K30" s="15">
        <v>0</v>
      </c>
      <c r="L30" s="15">
        <v>0</v>
      </c>
      <c r="M30" s="15">
        <v>0</v>
      </c>
      <c r="N30" s="14">
        <f t="shared" ref="N30" si="223">SUM(I30:M30)</f>
        <v>1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4">
        <f t="shared" ref="T30" si="224">SUM(O30:S30)</f>
        <v>0</v>
      </c>
      <c r="U30" s="15">
        <v>0</v>
      </c>
      <c r="V30" s="15">
        <v>2</v>
      </c>
      <c r="W30" s="15">
        <v>0</v>
      </c>
      <c r="X30" s="15">
        <v>0</v>
      </c>
      <c r="Y30" s="15">
        <v>0</v>
      </c>
      <c r="Z30" s="14">
        <f t="shared" ref="Z30" si="225">SUM(U30:Y30)</f>
        <v>2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4">
        <f t="shared" ref="AF30" si="226">SUM(AA30:AE30)</f>
        <v>0</v>
      </c>
      <c r="AG30" s="15">
        <v>0</v>
      </c>
      <c r="AH30" s="15">
        <v>5</v>
      </c>
      <c r="AI30" s="15">
        <v>0</v>
      </c>
      <c r="AJ30" s="15">
        <v>0</v>
      </c>
      <c r="AK30" s="15">
        <v>0</v>
      </c>
      <c r="AL30" s="14">
        <f t="shared" ref="AL30" si="227">SUM(AG30:AK30)</f>
        <v>5</v>
      </c>
      <c r="AM30" s="16">
        <f t="shared" ref="AM30" si="228">H30+N30+T30+Z30+AF30+AL30</f>
        <v>11</v>
      </c>
      <c r="AN30" s="15">
        <v>0</v>
      </c>
      <c r="AO30" s="15">
        <v>1</v>
      </c>
      <c r="AP30" s="15">
        <v>0</v>
      </c>
      <c r="AQ30" s="15">
        <v>0</v>
      </c>
      <c r="AR30" s="15">
        <v>0</v>
      </c>
      <c r="AS30" s="14">
        <f t="shared" ref="AS30" si="229">SUM(AN30:AR30)</f>
        <v>1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4">
        <f t="shared" ref="AY30" si="230">SUM(AT30:AX30)</f>
        <v>0</v>
      </c>
      <c r="AZ30" s="15">
        <v>3</v>
      </c>
      <c r="BA30" s="15">
        <v>0</v>
      </c>
      <c r="BB30" s="15">
        <v>0</v>
      </c>
      <c r="BC30" s="15">
        <v>0</v>
      </c>
      <c r="BD30" s="15">
        <v>0</v>
      </c>
      <c r="BE30" s="14">
        <f t="shared" ref="BE30" si="231">SUM(AZ30:BD30)</f>
        <v>3</v>
      </c>
      <c r="BF30" s="15">
        <v>0</v>
      </c>
      <c r="BG30" s="15">
        <v>2</v>
      </c>
      <c r="BH30" s="15">
        <v>0</v>
      </c>
      <c r="BI30" s="15">
        <v>0</v>
      </c>
      <c r="BJ30" s="15">
        <v>0</v>
      </c>
      <c r="BK30" s="14">
        <f t="shared" ref="BK30" si="232">SUM(BF30:BJ30)</f>
        <v>2</v>
      </c>
      <c r="BL30" s="15">
        <v>0</v>
      </c>
      <c r="BM30" s="15">
        <v>0</v>
      </c>
      <c r="BN30" s="15">
        <v>1</v>
      </c>
      <c r="BO30" s="15">
        <v>0</v>
      </c>
      <c r="BP30" s="15">
        <v>0</v>
      </c>
      <c r="BQ30" s="14">
        <f t="shared" ref="BQ30" si="233">SUM(BL30:BP30)</f>
        <v>1</v>
      </c>
      <c r="BR30" s="15">
        <v>0</v>
      </c>
      <c r="BS30" s="15">
        <v>0</v>
      </c>
      <c r="BT30" s="15">
        <v>0</v>
      </c>
      <c r="BU30" s="15">
        <v>4</v>
      </c>
      <c r="BV30" s="15">
        <v>0</v>
      </c>
      <c r="BW30" s="14">
        <f t="shared" ref="BW30" si="234">SUM(BR30:BV30)</f>
        <v>4</v>
      </c>
      <c r="BX30" s="14">
        <f t="shared" ref="BX30" si="235">AS30+AY30+BE30+BK30+BQ30+BW30</f>
        <v>11</v>
      </c>
      <c r="BY30" s="15">
        <v>0</v>
      </c>
      <c r="BZ30" s="15">
        <v>0</v>
      </c>
      <c r="CA30" s="15">
        <v>0</v>
      </c>
      <c r="CB30" s="15">
        <v>2</v>
      </c>
      <c r="CC30" s="15">
        <v>0</v>
      </c>
      <c r="CD30" s="14">
        <f t="shared" ref="CD30" si="236">SUM(BY30:CC30)</f>
        <v>2</v>
      </c>
      <c r="CE30" s="15">
        <v>0</v>
      </c>
      <c r="CF30" s="15">
        <v>0</v>
      </c>
      <c r="CG30" s="15">
        <v>0</v>
      </c>
      <c r="CH30" s="15">
        <v>0</v>
      </c>
      <c r="CI30" s="15">
        <v>5</v>
      </c>
      <c r="CJ30" s="14">
        <f t="shared" ref="CJ30" si="237">SUM(CE30:CI30)</f>
        <v>5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4">
        <f t="shared" ref="CP30" si="238">SUM(CK30:CO30)</f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2</v>
      </c>
      <c r="CV30" s="14">
        <f t="shared" ref="CV30" si="239">SUM(CQ30:CU30)</f>
        <v>2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4">
        <f t="shared" ref="DB30" si="240">SUM(CW30:DA30)</f>
        <v>0</v>
      </c>
      <c r="DC30" s="15">
        <v>0</v>
      </c>
      <c r="DD30" s="15">
        <v>0</v>
      </c>
      <c r="DE30" s="15">
        <v>0</v>
      </c>
      <c r="DF30" s="15">
        <v>1</v>
      </c>
      <c r="DG30" s="15">
        <v>0</v>
      </c>
      <c r="DH30" s="14">
        <f t="shared" ref="DH30" si="241">SUM(DC30:DG30)</f>
        <v>1</v>
      </c>
      <c r="DI30" s="14">
        <f t="shared" si="20"/>
        <v>10</v>
      </c>
      <c r="DJ30" s="14">
        <f t="shared" si="21"/>
        <v>32</v>
      </c>
    </row>
    <row r="31" spans="1:114" ht="16.5" thickBot="1">
      <c r="A31" s="42" t="s">
        <v>46</v>
      </c>
      <c r="B31" s="41"/>
      <c r="C31" s="14">
        <f>SUM(C7:C30)</f>
        <v>36</v>
      </c>
      <c r="D31" s="14">
        <f t="shared" ref="D31:BO31" si="242">SUM(D7:D30)</f>
        <v>0</v>
      </c>
      <c r="E31" s="14">
        <f t="shared" si="242"/>
        <v>0</v>
      </c>
      <c r="F31" s="14">
        <f t="shared" si="242"/>
        <v>0</v>
      </c>
      <c r="G31" s="14">
        <f t="shared" si="242"/>
        <v>12</v>
      </c>
      <c r="H31" s="14">
        <f t="shared" si="242"/>
        <v>48</v>
      </c>
      <c r="I31" s="14">
        <f t="shared" si="242"/>
        <v>12</v>
      </c>
      <c r="J31" s="14">
        <f t="shared" si="242"/>
        <v>0</v>
      </c>
      <c r="K31" s="14">
        <f t="shared" si="242"/>
        <v>0</v>
      </c>
      <c r="L31" s="14">
        <f t="shared" si="242"/>
        <v>0</v>
      </c>
      <c r="M31" s="14">
        <f t="shared" si="242"/>
        <v>24</v>
      </c>
      <c r="N31" s="14">
        <f t="shared" si="242"/>
        <v>36</v>
      </c>
      <c r="O31" s="14">
        <f t="shared" si="242"/>
        <v>0</v>
      </c>
      <c r="P31" s="14">
        <f t="shared" si="242"/>
        <v>0</v>
      </c>
      <c r="Q31" s="14">
        <f t="shared" si="242"/>
        <v>0</v>
      </c>
      <c r="R31" s="14">
        <f t="shared" si="242"/>
        <v>0</v>
      </c>
      <c r="S31" s="14">
        <f t="shared" si="242"/>
        <v>36</v>
      </c>
      <c r="T31" s="14">
        <f t="shared" si="242"/>
        <v>36</v>
      </c>
      <c r="U31" s="14">
        <f t="shared" si="242"/>
        <v>0</v>
      </c>
      <c r="V31" s="14">
        <f t="shared" si="242"/>
        <v>24</v>
      </c>
      <c r="W31" s="14">
        <f t="shared" si="242"/>
        <v>0</v>
      </c>
      <c r="X31" s="14">
        <f t="shared" si="242"/>
        <v>0</v>
      </c>
      <c r="Y31" s="14">
        <f t="shared" si="242"/>
        <v>48</v>
      </c>
      <c r="Z31" s="14">
        <f t="shared" si="242"/>
        <v>72</v>
      </c>
      <c r="AA31" s="14">
        <f t="shared" si="242"/>
        <v>0</v>
      </c>
      <c r="AB31" s="14">
        <f t="shared" si="242"/>
        <v>0</v>
      </c>
      <c r="AC31" s="14">
        <f t="shared" si="242"/>
        <v>0</v>
      </c>
      <c r="AD31" s="14">
        <f t="shared" si="242"/>
        <v>0</v>
      </c>
      <c r="AE31" s="14">
        <f t="shared" si="242"/>
        <v>60</v>
      </c>
      <c r="AF31" s="14">
        <f t="shared" si="242"/>
        <v>60</v>
      </c>
      <c r="AG31" s="14">
        <f t="shared" si="242"/>
        <v>0</v>
      </c>
      <c r="AH31" s="14">
        <f t="shared" si="242"/>
        <v>60</v>
      </c>
      <c r="AI31" s="14">
        <f t="shared" si="242"/>
        <v>0</v>
      </c>
      <c r="AJ31" s="14">
        <f t="shared" si="242"/>
        <v>0</v>
      </c>
      <c r="AK31" s="14">
        <f t="shared" si="242"/>
        <v>72</v>
      </c>
      <c r="AL31" s="14">
        <f t="shared" si="242"/>
        <v>132</v>
      </c>
      <c r="AM31" s="14">
        <f t="shared" si="242"/>
        <v>384</v>
      </c>
      <c r="AN31" s="14">
        <f t="shared" si="242"/>
        <v>12</v>
      </c>
      <c r="AO31" s="14">
        <f t="shared" si="242"/>
        <v>12</v>
      </c>
      <c r="AP31" s="14">
        <f t="shared" si="242"/>
        <v>0</v>
      </c>
      <c r="AQ31" s="14">
        <f t="shared" si="242"/>
        <v>0</v>
      </c>
      <c r="AR31" s="14">
        <f t="shared" si="242"/>
        <v>0</v>
      </c>
      <c r="AS31" s="14">
        <f t="shared" si="242"/>
        <v>24</v>
      </c>
      <c r="AT31" s="14">
        <f t="shared" si="242"/>
        <v>24</v>
      </c>
      <c r="AU31" s="14">
        <f t="shared" si="242"/>
        <v>0</v>
      </c>
      <c r="AV31" s="14">
        <f t="shared" si="242"/>
        <v>0</v>
      </c>
      <c r="AW31" s="14">
        <f t="shared" si="242"/>
        <v>0</v>
      </c>
      <c r="AX31" s="14">
        <f t="shared" si="242"/>
        <v>0</v>
      </c>
      <c r="AY31" s="14">
        <f t="shared" si="242"/>
        <v>24</v>
      </c>
      <c r="AZ31" s="14">
        <f t="shared" si="242"/>
        <v>72</v>
      </c>
      <c r="BA31" s="14">
        <f t="shared" si="242"/>
        <v>0</v>
      </c>
      <c r="BB31" s="14">
        <f t="shared" si="242"/>
        <v>0</v>
      </c>
      <c r="BC31" s="14">
        <f t="shared" si="242"/>
        <v>0</v>
      </c>
      <c r="BD31" s="14">
        <f t="shared" si="242"/>
        <v>0</v>
      </c>
      <c r="BE31" s="14">
        <f t="shared" si="242"/>
        <v>72</v>
      </c>
      <c r="BF31" s="14">
        <f t="shared" si="242"/>
        <v>48</v>
      </c>
      <c r="BG31" s="14">
        <f t="shared" si="242"/>
        <v>24</v>
      </c>
      <c r="BH31" s="14">
        <f t="shared" si="242"/>
        <v>0</v>
      </c>
      <c r="BI31" s="14">
        <f t="shared" si="242"/>
        <v>0</v>
      </c>
      <c r="BJ31" s="14">
        <f t="shared" si="242"/>
        <v>0</v>
      </c>
      <c r="BK31" s="14">
        <f t="shared" si="242"/>
        <v>72</v>
      </c>
      <c r="BL31" s="14">
        <f t="shared" si="242"/>
        <v>60</v>
      </c>
      <c r="BM31" s="14">
        <f t="shared" si="242"/>
        <v>0</v>
      </c>
      <c r="BN31" s="14">
        <f t="shared" si="242"/>
        <v>12</v>
      </c>
      <c r="BO31" s="14">
        <f t="shared" si="242"/>
        <v>0</v>
      </c>
      <c r="BP31" s="14">
        <f t="shared" ref="BP31:DJ31" si="243">SUM(BP7:BP30)</f>
        <v>0</v>
      </c>
      <c r="BQ31" s="14">
        <f t="shared" si="243"/>
        <v>72</v>
      </c>
      <c r="BR31" s="14">
        <f t="shared" si="243"/>
        <v>72</v>
      </c>
      <c r="BS31" s="14">
        <f t="shared" si="243"/>
        <v>0</v>
      </c>
      <c r="BT31" s="14">
        <f t="shared" si="243"/>
        <v>0</v>
      </c>
      <c r="BU31" s="14">
        <f t="shared" si="243"/>
        <v>48</v>
      </c>
      <c r="BV31" s="14">
        <f t="shared" si="243"/>
        <v>0</v>
      </c>
      <c r="BW31" s="14">
        <f t="shared" si="243"/>
        <v>120</v>
      </c>
      <c r="BX31" s="14">
        <f t="shared" si="243"/>
        <v>384</v>
      </c>
      <c r="BY31" s="14">
        <f t="shared" si="243"/>
        <v>0</v>
      </c>
      <c r="BZ31" s="14">
        <f t="shared" si="243"/>
        <v>12</v>
      </c>
      <c r="CA31" s="14">
        <f t="shared" si="243"/>
        <v>0</v>
      </c>
      <c r="CB31" s="14">
        <f t="shared" si="243"/>
        <v>24</v>
      </c>
      <c r="CC31" s="14">
        <f t="shared" si="243"/>
        <v>0</v>
      </c>
      <c r="CD31" s="14">
        <f t="shared" si="243"/>
        <v>36</v>
      </c>
      <c r="CE31" s="14">
        <f t="shared" si="243"/>
        <v>0</v>
      </c>
      <c r="CF31" s="14">
        <f t="shared" si="243"/>
        <v>24</v>
      </c>
      <c r="CG31" s="14">
        <f t="shared" si="243"/>
        <v>0</v>
      </c>
      <c r="CH31" s="14">
        <f t="shared" si="243"/>
        <v>0</v>
      </c>
      <c r="CI31" s="14">
        <f t="shared" si="243"/>
        <v>60</v>
      </c>
      <c r="CJ31" s="14">
        <f t="shared" si="243"/>
        <v>84</v>
      </c>
      <c r="CK31" s="14">
        <f t="shared" si="243"/>
        <v>0</v>
      </c>
      <c r="CL31" s="14">
        <f t="shared" si="243"/>
        <v>36</v>
      </c>
      <c r="CM31" s="14">
        <f t="shared" si="243"/>
        <v>0</v>
      </c>
      <c r="CN31" s="14">
        <f t="shared" si="243"/>
        <v>0</v>
      </c>
      <c r="CO31" s="14">
        <f t="shared" si="243"/>
        <v>0</v>
      </c>
      <c r="CP31" s="14">
        <f t="shared" si="243"/>
        <v>36</v>
      </c>
      <c r="CQ31" s="14">
        <f t="shared" si="243"/>
        <v>0</v>
      </c>
      <c r="CR31" s="14">
        <f t="shared" si="243"/>
        <v>48</v>
      </c>
      <c r="CS31" s="14">
        <f t="shared" si="243"/>
        <v>0</v>
      </c>
      <c r="CT31" s="14">
        <f t="shared" si="243"/>
        <v>0</v>
      </c>
      <c r="CU31" s="14">
        <f t="shared" si="243"/>
        <v>24</v>
      </c>
      <c r="CV31" s="14">
        <f t="shared" si="243"/>
        <v>72</v>
      </c>
      <c r="CW31" s="14">
        <f t="shared" si="243"/>
        <v>0</v>
      </c>
      <c r="CX31" s="14">
        <f t="shared" si="243"/>
        <v>60</v>
      </c>
      <c r="CY31" s="14">
        <f t="shared" si="243"/>
        <v>0</v>
      </c>
      <c r="CZ31" s="14">
        <f t="shared" si="243"/>
        <v>0</v>
      </c>
      <c r="DA31" s="14">
        <f t="shared" si="243"/>
        <v>0</v>
      </c>
      <c r="DB31" s="14">
        <f t="shared" si="243"/>
        <v>60</v>
      </c>
      <c r="DC31" s="14">
        <f t="shared" si="243"/>
        <v>0</v>
      </c>
      <c r="DD31" s="14">
        <f t="shared" si="243"/>
        <v>72</v>
      </c>
      <c r="DE31" s="14">
        <f t="shared" si="243"/>
        <v>0</v>
      </c>
      <c r="DF31" s="14">
        <f t="shared" si="243"/>
        <v>12</v>
      </c>
      <c r="DG31" s="14">
        <f t="shared" si="243"/>
        <v>0</v>
      </c>
      <c r="DH31" s="14">
        <f t="shared" si="243"/>
        <v>84</v>
      </c>
      <c r="DI31" s="14">
        <f t="shared" si="243"/>
        <v>372</v>
      </c>
      <c r="DJ31" s="14">
        <f t="shared" si="243"/>
        <v>1140</v>
      </c>
    </row>
  </sheetData>
  <mergeCells count="35">
    <mergeCell ref="A31:B31"/>
    <mergeCell ref="BY4:CV4"/>
    <mergeCell ref="BX5:BX6"/>
    <mergeCell ref="CW4:DI4"/>
    <mergeCell ref="CE5:CJ5"/>
    <mergeCell ref="CK5:CP5"/>
    <mergeCell ref="CQ5:CV5"/>
    <mergeCell ref="CW5:DB5"/>
    <mergeCell ref="DC5:DH5"/>
    <mergeCell ref="AT5:AY5"/>
    <mergeCell ref="AZ5:BE5"/>
    <mergeCell ref="BF5:BK5"/>
    <mergeCell ref="BL5:BQ5"/>
    <mergeCell ref="BR5:BW5"/>
    <mergeCell ref="BY5:CD5"/>
    <mergeCell ref="C5:H5"/>
    <mergeCell ref="A1:W1"/>
    <mergeCell ref="A2:W2"/>
    <mergeCell ref="A4:A6"/>
    <mergeCell ref="B4:B6"/>
    <mergeCell ref="I5:N5"/>
    <mergeCell ref="O5:T5"/>
    <mergeCell ref="U5:Z5"/>
    <mergeCell ref="X1:Z2"/>
    <mergeCell ref="A3:Z3"/>
    <mergeCell ref="DJ4:DJ6"/>
    <mergeCell ref="DI5:DI6"/>
    <mergeCell ref="AZ4:BX4"/>
    <mergeCell ref="AN4:AY4"/>
    <mergeCell ref="AA4:AM4"/>
    <mergeCell ref="C4:Z4"/>
    <mergeCell ref="AM5:AM6"/>
    <mergeCell ref="AA5:AF5"/>
    <mergeCell ref="AG5:AL5"/>
    <mergeCell ref="AN5:AS5"/>
  </mergeCells>
  <hyperlinks>
    <hyperlink ref="A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2"/>
  <colBreaks count="4" manualBreakCount="4">
    <brk id="26" max="1048575" man="1"/>
    <brk id="51" max="1048575" man="1"/>
    <brk id="76" max="1048575" man="1"/>
    <brk id="10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opLeftCell="A3" zoomScale="70" zoomScaleNormal="70" workbookViewId="0">
      <selection sqref="A1:U1"/>
    </sheetView>
  </sheetViews>
  <sheetFormatPr defaultRowHeight="15"/>
  <cols>
    <col min="1" max="1" width="6.5703125" bestFit="1" customWidth="1"/>
    <col min="2" max="2" width="5.140625" bestFit="1" customWidth="1"/>
    <col min="3" max="23" width="5.85546875" customWidth="1"/>
    <col min="24" max="24" width="6.85546875" customWidth="1"/>
  </cols>
  <sheetData>
    <row r="1" spans="1:24" ht="29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9"/>
      <c r="W1" s="7"/>
      <c r="X1" s="8"/>
    </row>
    <row r="2" spans="1:24" ht="27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9"/>
      <c r="W2" s="9"/>
      <c r="X2" s="10"/>
    </row>
    <row r="3" spans="1:24" ht="28.5" thickBot="1">
      <c r="A3" s="55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</row>
    <row r="4" spans="1:24" ht="15.95" customHeight="1" thickBot="1">
      <c r="A4" s="53" t="s">
        <v>0</v>
      </c>
      <c r="B4" s="53" t="s">
        <v>1</v>
      </c>
      <c r="C4" s="45" t="s">
        <v>2</v>
      </c>
      <c r="D4" s="46"/>
      <c r="E4" s="46"/>
      <c r="F4" s="46"/>
      <c r="G4" s="46"/>
      <c r="H4" s="46"/>
      <c r="I4" s="47"/>
      <c r="J4" s="45" t="s">
        <v>3</v>
      </c>
      <c r="K4" s="46"/>
      <c r="L4" s="46"/>
      <c r="M4" s="46"/>
      <c r="N4" s="46"/>
      <c r="O4" s="46"/>
      <c r="P4" s="47"/>
      <c r="Q4" s="45" t="s">
        <v>40</v>
      </c>
      <c r="R4" s="46"/>
      <c r="S4" s="46"/>
      <c r="T4" s="46"/>
      <c r="U4" s="46"/>
      <c r="V4" s="46"/>
      <c r="W4" s="47"/>
      <c r="X4" s="38" t="s">
        <v>33</v>
      </c>
    </row>
    <row r="5" spans="1:24" s="12" customFormat="1" ht="57.6" customHeight="1" thickBot="1">
      <c r="A5" s="54"/>
      <c r="B5" s="54"/>
      <c r="C5" s="19" t="s">
        <v>35</v>
      </c>
      <c r="D5" s="19" t="s">
        <v>36</v>
      </c>
      <c r="E5" s="19" t="s">
        <v>38</v>
      </c>
      <c r="F5" s="19" t="s">
        <v>37</v>
      </c>
      <c r="G5" s="19" t="s">
        <v>39</v>
      </c>
      <c r="H5" s="19" t="s">
        <v>40</v>
      </c>
      <c r="I5" s="14" t="s">
        <v>4</v>
      </c>
      <c r="J5" s="20" t="s">
        <v>35</v>
      </c>
      <c r="K5" s="20" t="s">
        <v>36</v>
      </c>
      <c r="L5" s="20" t="s">
        <v>38</v>
      </c>
      <c r="M5" s="20" t="s">
        <v>37</v>
      </c>
      <c r="N5" s="20" t="s">
        <v>39</v>
      </c>
      <c r="O5" s="20" t="s">
        <v>40</v>
      </c>
      <c r="P5" s="14" t="s">
        <v>4</v>
      </c>
      <c r="Q5" s="20" t="s">
        <v>35</v>
      </c>
      <c r="R5" s="20" t="s">
        <v>36</v>
      </c>
      <c r="S5" s="20" t="s">
        <v>38</v>
      </c>
      <c r="T5" s="20" t="s">
        <v>37</v>
      </c>
      <c r="U5" s="20" t="s">
        <v>39</v>
      </c>
      <c r="V5" s="20" t="s">
        <v>40</v>
      </c>
      <c r="W5" s="14" t="s">
        <v>4</v>
      </c>
      <c r="X5" s="39"/>
    </row>
    <row r="6" spans="1:24" ht="16.5" thickBot="1">
      <c r="A6" s="21">
        <v>1</v>
      </c>
      <c r="B6" s="21" t="s">
        <v>5</v>
      </c>
      <c r="C6" s="22">
        <f>'Cumulative Data-DataEntry Sheet'!H7</f>
        <v>1</v>
      </c>
      <c r="D6" s="22">
        <f>'Cumulative Data-DataEntry Sheet'!N7</f>
        <v>2</v>
      </c>
      <c r="E6" s="22">
        <f>'Cumulative Data-DataEntry Sheet'!T7</f>
        <v>3</v>
      </c>
      <c r="F6" s="22">
        <f>'Cumulative Data-DataEntry Sheet'!Z7</f>
        <v>4</v>
      </c>
      <c r="G6" s="22">
        <f>'Cumulative Data-DataEntry Sheet'!AF7</f>
        <v>5</v>
      </c>
      <c r="H6" s="22">
        <f>'Cumulative Data-DataEntry Sheet'!AL7</f>
        <v>6</v>
      </c>
      <c r="I6" s="21">
        <f>SUM(C6:H6)</f>
        <v>21</v>
      </c>
      <c r="J6" s="22">
        <f>'Cumulative Data-DataEntry Sheet'!AS7</f>
        <v>1</v>
      </c>
      <c r="K6" s="22">
        <f>'Cumulative Data-DataEntry Sheet'!AY7</f>
        <v>2</v>
      </c>
      <c r="L6" s="22">
        <f>'Cumulative Data-DataEntry Sheet'!BE7</f>
        <v>3</v>
      </c>
      <c r="M6" s="22">
        <f>'Cumulative Data-DataEntry Sheet'!BK7</f>
        <v>4</v>
      </c>
      <c r="N6" s="22">
        <f>'Cumulative Data-DataEntry Sheet'!BQ7</f>
        <v>5</v>
      </c>
      <c r="O6" s="22">
        <f>'Cumulative Data-DataEntry Sheet'!BW7</f>
        <v>6</v>
      </c>
      <c r="P6" s="21">
        <f>SUM(J6:O6)</f>
        <v>21</v>
      </c>
      <c r="Q6" s="22">
        <f>'Cumulative Data-DataEntry Sheet'!CD7</f>
        <v>1</v>
      </c>
      <c r="R6" s="22">
        <f>'Cumulative Data-DataEntry Sheet'!CJ7</f>
        <v>2</v>
      </c>
      <c r="S6" s="22">
        <f>'Cumulative Data-DataEntry Sheet'!CP7</f>
        <v>3</v>
      </c>
      <c r="T6" s="22">
        <f>'Cumulative Data-DataEntry Sheet'!CV7</f>
        <v>4</v>
      </c>
      <c r="U6" s="22">
        <f>'Cumulative Data-DataEntry Sheet'!DB7</f>
        <v>5</v>
      </c>
      <c r="V6" s="22">
        <f>'Cumulative Data-DataEntry Sheet'!DH7</f>
        <v>6</v>
      </c>
      <c r="W6" s="21">
        <f>SUM(Q6:V6)</f>
        <v>21</v>
      </c>
      <c r="X6" s="21">
        <f t="shared" ref="X6:X29" si="0">(I6+P6+W6)</f>
        <v>63</v>
      </c>
    </row>
    <row r="7" spans="1:24" ht="16.5" thickBot="1">
      <c r="A7" s="21">
        <v>2</v>
      </c>
      <c r="B7" s="21" t="s">
        <v>6</v>
      </c>
      <c r="C7" s="22">
        <f>'Cumulative Data-DataEntry Sheet'!H8</f>
        <v>3</v>
      </c>
      <c r="D7" s="22">
        <f>'Cumulative Data-DataEntry Sheet'!N8</f>
        <v>1</v>
      </c>
      <c r="E7" s="22">
        <f>'Cumulative Data-DataEntry Sheet'!T8</f>
        <v>0</v>
      </c>
      <c r="F7" s="22">
        <f>'Cumulative Data-DataEntry Sheet'!Z8</f>
        <v>2</v>
      </c>
      <c r="G7" s="22">
        <f>'Cumulative Data-DataEntry Sheet'!AF8</f>
        <v>0</v>
      </c>
      <c r="H7" s="22">
        <f>'Cumulative Data-DataEntry Sheet'!AL8</f>
        <v>5</v>
      </c>
      <c r="I7" s="21">
        <f t="shared" ref="I7:I29" si="1">SUM(C7:H7)</f>
        <v>11</v>
      </c>
      <c r="J7" s="22">
        <f>'Cumulative Data-DataEntry Sheet'!AS8</f>
        <v>1</v>
      </c>
      <c r="K7" s="22">
        <f>'Cumulative Data-DataEntry Sheet'!AY8</f>
        <v>0</v>
      </c>
      <c r="L7" s="22">
        <f>'Cumulative Data-DataEntry Sheet'!BE8</f>
        <v>3</v>
      </c>
      <c r="M7" s="22">
        <f>'Cumulative Data-DataEntry Sheet'!BK8</f>
        <v>2</v>
      </c>
      <c r="N7" s="22">
        <f>'Cumulative Data-DataEntry Sheet'!BQ8</f>
        <v>1</v>
      </c>
      <c r="O7" s="22">
        <f>'Cumulative Data-DataEntry Sheet'!BW8</f>
        <v>4</v>
      </c>
      <c r="P7" s="21">
        <f t="shared" ref="P7:P29" si="2">SUM(J7:O7)</f>
        <v>11</v>
      </c>
      <c r="Q7" s="22">
        <f>'Cumulative Data-DataEntry Sheet'!CD8</f>
        <v>2</v>
      </c>
      <c r="R7" s="22">
        <f>'Cumulative Data-DataEntry Sheet'!CJ8</f>
        <v>5</v>
      </c>
      <c r="S7" s="22">
        <f>'Cumulative Data-DataEntry Sheet'!CP8</f>
        <v>0</v>
      </c>
      <c r="T7" s="22">
        <f>'Cumulative Data-DataEntry Sheet'!CV8</f>
        <v>2</v>
      </c>
      <c r="U7" s="22">
        <f>'Cumulative Data-DataEntry Sheet'!DB8</f>
        <v>0</v>
      </c>
      <c r="V7" s="22">
        <f>'Cumulative Data-DataEntry Sheet'!DH8</f>
        <v>1</v>
      </c>
      <c r="W7" s="21">
        <f t="shared" ref="W7:W29" si="3">SUM(Q7:V7)</f>
        <v>10</v>
      </c>
      <c r="X7" s="21">
        <f t="shared" si="0"/>
        <v>32</v>
      </c>
    </row>
    <row r="8" spans="1:24" ht="16.5" thickBot="1">
      <c r="A8" s="21">
        <v>3</v>
      </c>
      <c r="B8" s="21" t="s">
        <v>7</v>
      </c>
      <c r="C8" s="22">
        <f>'Cumulative Data-DataEntry Sheet'!H9</f>
        <v>1</v>
      </c>
      <c r="D8" s="22">
        <f>'Cumulative Data-DataEntry Sheet'!N9</f>
        <v>2</v>
      </c>
      <c r="E8" s="22">
        <f>'Cumulative Data-DataEntry Sheet'!T9</f>
        <v>3</v>
      </c>
      <c r="F8" s="22">
        <f>'Cumulative Data-DataEntry Sheet'!Z9</f>
        <v>4</v>
      </c>
      <c r="G8" s="22">
        <f>'Cumulative Data-DataEntry Sheet'!AF9</f>
        <v>5</v>
      </c>
      <c r="H8" s="22">
        <f>'Cumulative Data-DataEntry Sheet'!AL9</f>
        <v>6</v>
      </c>
      <c r="I8" s="21">
        <f t="shared" si="1"/>
        <v>21</v>
      </c>
      <c r="J8" s="22">
        <f>'Cumulative Data-DataEntry Sheet'!AS9</f>
        <v>1</v>
      </c>
      <c r="K8" s="22">
        <f>'Cumulative Data-DataEntry Sheet'!AY9</f>
        <v>2</v>
      </c>
      <c r="L8" s="22">
        <f>'Cumulative Data-DataEntry Sheet'!BE9</f>
        <v>3</v>
      </c>
      <c r="M8" s="22">
        <f>'Cumulative Data-DataEntry Sheet'!BK9</f>
        <v>4</v>
      </c>
      <c r="N8" s="22">
        <f>'Cumulative Data-DataEntry Sheet'!BQ9</f>
        <v>5</v>
      </c>
      <c r="O8" s="22">
        <f>'Cumulative Data-DataEntry Sheet'!BW9</f>
        <v>6</v>
      </c>
      <c r="P8" s="21">
        <f t="shared" si="2"/>
        <v>21</v>
      </c>
      <c r="Q8" s="22">
        <f>'Cumulative Data-DataEntry Sheet'!CD9</f>
        <v>1</v>
      </c>
      <c r="R8" s="22">
        <f>'Cumulative Data-DataEntry Sheet'!CJ9</f>
        <v>2</v>
      </c>
      <c r="S8" s="22">
        <f>'Cumulative Data-DataEntry Sheet'!CP9</f>
        <v>3</v>
      </c>
      <c r="T8" s="22">
        <f>'Cumulative Data-DataEntry Sheet'!CV9</f>
        <v>4</v>
      </c>
      <c r="U8" s="22">
        <f>'Cumulative Data-DataEntry Sheet'!DB9</f>
        <v>5</v>
      </c>
      <c r="V8" s="22">
        <f>'Cumulative Data-DataEntry Sheet'!DH9</f>
        <v>6</v>
      </c>
      <c r="W8" s="21">
        <f t="shared" si="3"/>
        <v>21</v>
      </c>
      <c r="X8" s="21">
        <f t="shared" si="0"/>
        <v>63</v>
      </c>
    </row>
    <row r="9" spans="1:24" ht="16.5" thickBot="1">
      <c r="A9" s="21">
        <v>4</v>
      </c>
      <c r="B9" s="21" t="s">
        <v>8</v>
      </c>
      <c r="C9" s="22">
        <f>'Cumulative Data-DataEntry Sheet'!H10</f>
        <v>3</v>
      </c>
      <c r="D9" s="22">
        <f>'Cumulative Data-DataEntry Sheet'!N10</f>
        <v>1</v>
      </c>
      <c r="E9" s="22">
        <f>'Cumulative Data-DataEntry Sheet'!T10</f>
        <v>0</v>
      </c>
      <c r="F9" s="22">
        <f>'Cumulative Data-DataEntry Sheet'!Z10</f>
        <v>2</v>
      </c>
      <c r="G9" s="22">
        <f>'Cumulative Data-DataEntry Sheet'!AF10</f>
        <v>0</v>
      </c>
      <c r="H9" s="22">
        <f>'Cumulative Data-DataEntry Sheet'!AL10</f>
        <v>5</v>
      </c>
      <c r="I9" s="21">
        <f t="shared" si="1"/>
        <v>11</v>
      </c>
      <c r="J9" s="22">
        <f>'Cumulative Data-DataEntry Sheet'!AS10</f>
        <v>1</v>
      </c>
      <c r="K9" s="22">
        <f>'Cumulative Data-DataEntry Sheet'!AY10</f>
        <v>0</v>
      </c>
      <c r="L9" s="22">
        <f>'Cumulative Data-DataEntry Sheet'!BE10</f>
        <v>3</v>
      </c>
      <c r="M9" s="22">
        <f>'Cumulative Data-DataEntry Sheet'!BK10</f>
        <v>2</v>
      </c>
      <c r="N9" s="22">
        <f>'Cumulative Data-DataEntry Sheet'!BQ10</f>
        <v>1</v>
      </c>
      <c r="O9" s="22">
        <f>'Cumulative Data-DataEntry Sheet'!BW10</f>
        <v>4</v>
      </c>
      <c r="P9" s="21">
        <f t="shared" si="2"/>
        <v>11</v>
      </c>
      <c r="Q9" s="22">
        <f>'Cumulative Data-DataEntry Sheet'!CD10</f>
        <v>2</v>
      </c>
      <c r="R9" s="22">
        <f>'Cumulative Data-DataEntry Sheet'!CJ10</f>
        <v>5</v>
      </c>
      <c r="S9" s="22">
        <f>'Cumulative Data-DataEntry Sheet'!CP10</f>
        <v>0</v>
      </c>
      <c r="T9" s="22">
        <f>'Cumulative Data-DataEntry Sheet'!CV10</f>
        <v>2</v>
      </c>
      <c r="U9" s="22">
        <f>'Cumulative Data-DataEntry Sheet'!DB10</f>
        <v>0</v>
      </c>
      <c r="V9" s="22">
        <f>'Cumulative Data-DataEntry Sheet'!DH10</f>
        <v>1</v>
      </c>
      <c r="W9" s="21">
        <f t="shared" si="3"/>
        <v>10</v>
      </c>
      <c r="X9" s="21">
        <f t="shared" si="0"/>
        <v>32</v>
      </c>
    </row>
    <row r="10" spans="1:24" ht="16.5" thickBot="1">
      <c r="A10" s="21">
        <v>5</v>
      </c>
      <c r="B10" s="21" t="s">
        <v>9</v>
      </c>
      <c r="C10" s="22">
        <f>'Cumulative Data-DataEntry Sheet'!H11</f>
        <v>1</v>
      </c>
      <c r="D10" s="22">
        <f>'Cumulative Data-DataEntry Sheet'!N11</f>
        <v>2</v>
      </c>
      <c r="E10" s="22">
        <f>'Cumulative Data-DataEntry Sheet'!T11</f>
        <v>3</v>
      </c>
      <c r="F10" s="22">
        <f>'Cumulative Data-DataEntry Sheet'!Z11</f>
        <v>4</v>
      </c>
      <c r="G10" s="22">
        <f>'Cumulative Data-DataEntry Sheet'!AF11</f>
        <v>5</v>
      </c>
      <c r="H10" s="22">
        <f>'Cumulative Data-DataEntry Sheet'!AL11</f>
        <v>6</v>
      </c>
      <c r="I10" s="21">
        <f t="shared" si="1"/>
        <v>21</v>
      </c>
      <c r="J10" s="22">
        <f>'Cumulative Data-DataEntry Sheet'!AS11</f>
        <v>1</v>
      </c>
      <c r="K10" s="22">
        <f>'Cumulative Data-DataEntry Sheet'!AY11</f>
        <v>2</v>
      </c>
      <c r="L10" s="22">
        <f>'Cumulative Data-DataEntry Sheet'!BE11</f>
        <v>3</v>
      </c>
      <c r="M10" s="22">
        <f>'Cumulative Data-DataEntry Sheet'!BK11</f>
        <v>4</v>
      </c>
      <c r="N10" s="22">
        <f>'Cumulative Data-DataEntry Sheet'!BQ11</f>
        <v>5</v>
      </c>
      <c r="O10" s="22">
        <f>'Cumulative Data-DataEntry Sheet'!BW11</f>
        <v>6</v>
      </c>
      <c r="P10" s="21">
        <f t="shared" si="2"/>
        <v>21</v>
      </c>
      <c r="Q10" s="22">
        <f>'Cumulative Data-DataEntry Sheet'!CD11</f>
        <v>1</v>
      </c>
      <c r="R10" s="22">
        <f>'Cumulative Data-DataEntry Sheet'!CJ11</f>
        <v>2</v>
      </c>
      <c r="S10" s="22">
        <f>'Cumulative Data-DataEntry Sheet'!CP11</f>
        <v>3</v>
      </c>
      <c r="T10" s="22">
        <f>'Cumulative Data-DataEntry Sheet'!CV11</f>
        <v>4</v>
      </c>
      <c r="U10" s="22">
        <f>'Cumulative Data-DataEntry Sheet'!DB11</f>
        <v>5</v>
      </c>
      <c r="V10" s="22">
        <f>'Cumulative Data-DataEntry Sheet'!DH11</f>
        <v>6</v>
      </c>
      <c r="W10" s="21">
        <f t="shared" si="3"/>
        <v>21</v>
      </c>
      <c r="X10" s="21">
        <f t="shared" si="0"/>
        <v>63</v>
      </c>
    </row>
    <row r="11" spans="1:24" ht="16.5" thickBot="1">
      <c r="A11" s="21">
        <v>6</v>
      </c>
      <c r="B11" s="21" t="s">
        <v>10</v>
      </c>
      <c r="C11" s="22">
        <f>'Cumulative Data-DataEntry Sheet'!H12</f>
        <v>3</v>
      </c>
      <c r="D11" s="22">
        <f>'Cumulative Data-DataEntry Sheet'!N12</f>
        <v>1</v>
      </c>
      <c r="E11" s="22">
        <f>'Cumulative Data-DataEntry Sheet'!T12</f>
        <v>0</v>
      </c>
      <c r="F11" s="22">
        <f>'Cumulative Data-DataEntry Sheet'!Z12</f>
        <v>2</v>
      </c>
      <c r="G11" s="22">
        <f>'Cumulative Data-DataEntry Sheet'!AF12</f>
        <v>0</v>
      </c>
      <c r="H11" s="22">
        <f>'Cumulative Data-DataEntry Sheet'!AL12</f>
        <v>5</v>
      </c>
      <c r="I11" s="21">
        <f t="shared" si="1"/>
        <v>11</v>
      </c>
      <c r="J11" s="22">
        <f>'Cumulative Data-DataEntry Sheet'!AS12</f>
        <v>1</v>
      </c>
      <c r="K11" s="22">
        <f>'Cumulative Data-DataEntry Sheet'!AY12</f>
        <v>0</v>
      </c>
      <c r="L11" s="22">
        <f>'Cumulative Data-DataEntry Sheet'!BE12</f>
        <v>3</v>
      </c>
      <c r="M11" s="22">
        <f>'Cumulative Data-DataEntry Sheet'!BK12</f>
        <v>2</v>
      </c>
      <c r="N11" s="22">
        <f>'Cumulative Data-DataEntry Sheet'!BQ12</f>
        <v>1</v>
      </c>
      <c r="O11" s="22">
        <f>'Cumulative Data-DataEntry Sheet'!BW12</f>
        <v>4</v>
      </c>
      <c r="P11" s="21">
        <f t="shared" si="2"/>
        <v>11</v>
      </c>
      <c r="Q11" s="22">
        <f>'Cumulative Data-DataEntry Sheet'!CD12</f>
        <v>2</v>
      </c>
      <c r="R11" s="22">
        <f>'Cumulative Data-DataEntry Sheet'!CJ12</f>
        <v>5</v>
      </c>
      <c r="S11" s="22">
        <f>'Cumulative Data-DataEntry Sheet'!CP12</f>
        <v>0</v>
      </c>
      <c r="T11" s="22">
        <f>'Cumulative Data-DataEntry Sheet'!CV12</f>
        <v>2</v>
      </c>
      <c r="U11" s="22">
        <f>'Cumulative Data-DataEntry Sheet'!DB12</f>
        <v>0</v>
      </c>
      <c r="V11" s="22">
        <f>'Cumulative Data-DataEntry Sheet'!DH12</f>
        <v>1</v>
      </c>
      <c r="W11" s="21">
        <f t="shared" si="3"/>
        <v>10</v>
      </c>
      <c r="X11" s="21">
        <f t="shared" si="0"/>
        <v>32</v>
      </c>
    </row>
    <row r="12" spans="1:24" ht="16.5" thickBot="1">
      <c r="A12" s="21">
        <v>7</v>
      </c>
      <c r="B12" s="21" t="s">
        <v>11</v>
      </c>
      <c r="C12" s="22">
        <f>'Cumulative Data-DataEntry Sheet'!H13</f>
        <v>1</v>
      </c>
      <c r="D12" s="22">
        <f>'Cumulative Data-DataEntry Sheet'!N13</f>
        <v>2</v>
      </c>
      <c r="E12" s="22">
        <f>'Cumulative Data-DataEntry Sheet'!T13</f>
        <v>3</v>
      </c>
      <c r="F12" s="22">
        <f>'Cumulative Data-DataEntry Sheet'!Z13</f>
        <v>4</v>
      </c>
      <c r="G12" s="22">
        <f>'Cumulative Data-DataEntry Sheet'!AF13</f>
        <v>5</v>
      </c>
      <c r="H12" s="22">
        <f>'Cumulative Data-DataEntry Sheet'!AL13</f>
        <v>6</v>
      </c>
      <c r="I12" s="21">
        <f t="shared" si="1"/>
        <v>21</v>
      </c>
      <c r="J12" s="22">
        <f>'Cumulative Data-DataEntry Sheet'!AS13</f>
        <v>1</v>
      </c>
      <c r="K12" s="22">
        <f>'Cumulative Data-DataEntry Sheet'!AY13</f>
        <v>2</v>
      </c>
      <c r="L12" s="22">
        <f>'Cumulative Data-DataEntry Sheet'!BE13</f>
        <v>3</v>
      </c>
      <c r="M12" s="22">
        <f>'Cumulative Data-DataEntry Sheet'!BK13</f>
        <v>4</v>
      </c>
      <c r="N12" s="22">
        <f>'Cumulative Data-DataEntry Sheet'!BQ13</f>
        <v>5</v>
      </c>
      <c r="O12" s="22">
        <f>'Cumulative Data-DataEntry Sheet'!BW13</f>
        <v>6</v>
      </c>
      <c r="P12" s="21">
        <f t="shared" si="2"/>
        <v>21</v>
      </c>
      <c r="Q12" s="22">
        <f>'Cumulative Data-DataEntry Sheet'!CD13</f>
        <v>1</v>
      </c>
      <c r="R12" s="22">
        <f>'Cumulative Data-DataEntry Sheet'!CJ13</f>
        <v>2</v>
      </c>
      <c r="S12" s="22">
        <f>'Cumulative Data-DataEntry Sheet'!CP13</f>
        <v>3</v>
      </c>
      <c r="T12" s="22">
        <f>'Cumulative Data-DataEntry Sheet'!CV13</f>
        <v>4</v>
      </c>
      <c r="U12" s="22">
        <f>'Cumulative Data-DataEntry Sheet'!DB13</f>
        <v>5</v>
      </c>
      <c r="V12" s="22">
        <f>'Cumulative Data-DataEntry Sheet'!DH13</f>
        <v>6</v>
      </c>
      <c r="W12" s="21">
        <f t="shared" si="3"/>
        <v>21</v>
      </c>
      <c r="X12" s="21">
        <f t="shared" si="0"/>
        <v>63</v>
      </c>
    </row>
    <row r="13" spans="1:24" ht="16.5" thickBot="1">
      <c r="A13" s="21">
        <v>8</v>
      </c>
      <c r="B13" s="21" t="s">
        <v>12</v>
      </c>
      <c r="C13" s="22">
        <f>'Cumulative Data-DataEntry Sheet'!H14</f>
        <v>3</v>
      </c>
      <c r="D13" s="22">
        <f>'Cumulative Data-DataEntry Sheet'!N14</f>
        <v>1</v>
      </c>
      <c r="E13" s="22">
        <f>'Cumulative Data-DataEntry Sheet'!T14</f>
        <v>0</v>
      </c>
      <c r="F13" s="22">
        <f>'Cumulative Data-DataEntry Sheet'!Z14</f>
        <v>2</v>
      </c>
      <c r="G13" s="22">
        <f>'Cumulative Data-DataEntry Sheet'!AF14</f>
        <v>0</v>
      </c>
      <c r="H13" s="22">
        <f>'Cumulative Data-DataEntry Sheet'!AL14</f>
        <v>5</v>
      </c>
      <c r="I13" s="21">
        <f t="shared" si="1"/>
        <v>11</v>
      </c>
      <c r="J13" s="22">
        <f>'Cumulative Data-DataEntry Sheet'!AS14</f>
        <v>1</v>
      </c>
      <c r="K13" s="22">
        <f>'Cumulative Data-DataEntry Sheet'!AY14</f>
        <v>0</v>
      </c>
      <c r="L13" s="22">
        <f>'Cumulative Data-DataEntry Sheet'!BE14</f>
        <v>3</v>
      </c>
      <c r="M13" s="22">
        <f>'Cumulative Data-DataEntry Sheet'!BK14</f>
        <v>2</v>
      </c>
      <c r="N13" s="22">
        <f>'Cumulative Data-DataEntry Sheet'!BQ14</f>
        <v>1</v>
      </c>
      <c r="O13" s="22">
        <f>'Cumulative Data-DataEntry Sheet'!BW14</f>
        <v>4</v>
      </c>
      <c r="P13" s="21">
        <f t="shared" si="2"/>
        <v>11</v>
      </c>
      <c r="Q13" s="22">
        <f>'Cumulative Data-DataEntry Sheet'!CD14</f>
        <v>2</v>
      </c>
      <c r="R13" s="22">
        <f>'Cumulative Data-DataEntry Sheet'!CJ14</f>
        <v>5</v>
      </c>
      <c r="S13" s="22">
        <f>'Cumulative Data-DataEntry Sheet'!CP14</f>
        <v>0</v>
      </c>
      <c r="T13" s="22">
        <f>'Cumulative Data-DataEntry Sheet'!CV14</f>
        <v>2</v>
      </c>
      <c r="U13" s="22">
        <f>'Cumulative Data-DataEntry Sheet'!DB14</f>
        <v>0</v>
      </c>
      <c r="V13" s="22">
        <f>'Cumulative Data-DataEntry Sheet'!DH14</f>
        <v>1</v>
      </c>
      <c r="W13" s="21">
        <f t="shared" si="3"/>
        <v>10</v>
      </c>
      <c r="X13" s="21">
        <f t="shared" si="0"/>
        <v>32</v>
      </c>
    </row>
    <row r="14" spans="1:24" ht="16.5" thickBot="1">
      <c r="A14" s="21">
        <v>9</v>
      </c>
      <c r="B14" s="21" t="s">
        <v>13</v>
      </c>
      <c r="C14" s="22">
        <f>'Cumulative Data-DataEntry Sheet'!H15</f>
        <v>1</v>
      </c>
      <c r="D14" s="22">
        <f>'Cumulative Data-DataEntry Sheet'!N15</f>
        <v>2</v>
      </c>
      <c r="E14" s="22">
        <f>'Cumulative Data-DataEntry Sheet'!T15</f>
        <v>3</v>
      </c>
      <c r="F14" s="22">
        <f>'Cumulative Data-DataEntry Sheet'!Z15</f>
        <v>4</v>
      </c>
      <c r="G14" s="22">
        <f>'Cumulative Data-DataEntry Sheet'!AF15</f>
        <v>5</v>
      </c>
      <c r="H14" s="22">
        <f>'Cumulative Data-DataEntry Sheet'!AL15</f>
        <v>6</v>
      </c>
      <c r="I14" s="21">
        <f t="shared" si="1"/>
        <v>21</v>
      </c>
      <c r="J14" s="22">
        <f>'Cumulative Data-DataEntry Sheet'!AS15</f>
        <v>1</v>
      </c>
      <c r="K14" s="22">
        <f>'Cumulative Data-DataEntry Sheet'!AY15</f>
        <v>2</v>
      </c>
      <c r="L14" s="22">
        <f>'Cumulative Data-DataEntry Sheet'!BE15</f>
        <v>3</v>
      </c>
      <c r="M14" s="22">
        <f>'Cumulative Data-DataEntry Sheet'!BK15</f>
        <v>4</v>
      </c>
      <c r="N14" s="22">
        <f>'Cumulative Data-DataEntry Sheet'!BQ15</f>
        <v>5</v>
      </c>
      <c r="O14" s="22">
        <f>'Cumulative Data-DataEntry Sheet'!BW15</f>
        <v>6</v>
      </c>
      <c r="P14" s="21">
        <f t="shared" si="2"/>
        <v>21</v>
      </c>
      <c r="Q14" s="22">
        <f>'Cumulative Data-DataEntry Sheet'!CD15</f>
        <v>1</v>
      </c>
      <c r="R14" s="22">
        <f>'Cumulative Data-DataEntry Sheet'!CJ15</f>
        <v>2</v>
      </c>
      <c r="S14" s="22">
        <f>'Cumulative Data-DataEntry Sheet'!CP15</f>
        <v>3</v>
      </c>
      <c r="T14" s="22">
        <f>'Cumulative Data-DataEntry Sheet'!CV15</f>
        <v>4</v>
      </c>
      <c r="U14" s="22">
        <f>'Cumulative Data-DataEntry Sheet'!DB15</f>
        <v>5</v>
      </c>
      <c r="V14" s="22">
        <f>'Cumulative Data-DataEntry Sheet'!DH15</f>
        <v>6</v>
      </c>
      <c r="W14" s="21">
        <f t="shared" si="3"/>
        <v>21</v>
      </c>
      <c r="X14" s="21">
        <f t="shared" si="0"/>
        <v>63</v>
      </c>
    </row>
    <row r="15" spans="1:24" ht="16.5" thickBot="1">
      <c r="A15" s="21">
        <v>10</v>
      </c>
      <c r="B15" s="21" t="s">
        <v>14</v>
      </c>
      <c r="C15" s="22">
        <f>'Cumulative Data-DataEntry Sheet'!H16</f>
        <v>3</v>
      </c>
      <c r="D15" s="22">
        <f>'Cumulative Data-DataEntry Sheet'!N16</f>
        <v>1</v>
      </c>
      <c r="E15" s="22">
        <f>'Cumulative Data-DataEntry Sheet'!T16</f>
        <v>0</v>
      </c>
      <c r="F15" s="22">
        <f>'Cumulative Data-DataEntry Sheet'!Z16</f>
        <v>2</v>
      </c>
      <c r="G15" s="22">
        <f>'Cumulative Data-DataEntry Sheet'!AF16</f>
        <v>0</v>
      </c>
      <c r="H15" s="22">
        <f>'Cumulative Data-DataEntry Sheet'!AL16</f>
        <v>5</v>
      </c>
      <c r="I15" s="21">
        <f t="shared" si="1"/>
        <v>11</v>
      </c>
      <c r="J15" s="22">
        <f>'Cumulative Data-DataEntry Sheet'!AS16</f>
        <v>1</v>
      </c>
      <c r="K15" s="22">
        <f>'Cumulative Data-DataEntry Sheet'!AY16</f>
        <v>0</v>
      </c>
      <c r="L15" s="22">
        <f>'Cumulative Data-DataEntry Sheet'!BE16</f>
        <v>3</v>
      </c>
      <c r="M15" s="22">
        <f>'Cumulative Data-DataEntry Sheet'!BK16</f>
        <v>2</v>
      </c>
      <c r="N15" s="22">
        <f>'Cumulative Data-DataEntry Sheet'!BQ16</f>
        <v>1</v>
      </c>
      <c r="O15" s="22">
        <f>'Cumulative Data-DataEntry Sheet'!BW16</f>
        <v>4</v>
      </c>
      <c r="P15" s="21">
        <f t="shared" si="2"/>
        <v>11</v>
      </c>
      <c r="Q15" s="22">
        <f>'Cumulative Data-DataEntry Sheet'!CD16</f>
        <v>2</v>
      </c>
      <c r="R15" s="22">
        <f>'Cumulative Data-DataEntry Sheet'!CJ16</f>
        <v>5</v>
      </c>
      <c r="S15" s="22">
        <f>'Cumulative Data-DataEntry Sheet'!CP16</f>
        <v>0</v>
      </c>
      <c r="T15" s="22">
        <f>'Cumulative Data-DataEntry Sheet'!CV16</f>
        <v>2</v>
      </c>
      <c r="U15" s="22">
        <f>'Cumulative Data-DataEntry Sheet'!DB16</f>
        <v>0</v>
      </c>
      <c r="V15" s="22">
        <f>'Cumulative Data-DataEntry Sheet'!DH16</f>
        <v>1</v>
      </c>
      <c r="W15" s="21">
        <f t="shared" si="3"/>
        <v>10</v>
      </c>
      <c r="X15" s="21">
        <f t="shared" si="0"/>
        <v>32</v>
      </c>
    </row>
    <row r="16" spans="1:24" ht="16.5" thickBot="1">
      <c r="A16" s="21">
        <v>11</v>
      </c>
      <c r="B16" s="21" t="s">
        <v>15</v>
      </c>
      <c r="C16" s="22">
        <f>'Cumulative Data-DataEntry Sheet'!H17</f>
        <v>1</v>
      </c>
      <c r="D16" s="22">
        <f>'Cumulative Data-DataEntry Sheet'!N17</f>
        <v>2</v>
      </c>
      <c r="E16" s="22">
        <f>'Cumulative Data-DataEntry Sheet'!T17</f>
        <v>3</v>
      </c>
      <c r="F16" s="22">
        <f>'Cumulative Data-DataEntry Sheet'!Z17</f>
        <v>4</v>
      </c>
      <c r="G16" s="22">
        <f>'Cumulative Data-DataEntry Sheet'!AF17</f>
        <v>5</v>
      </c>
      <c r="H16" s="22">
        <f>'Cumulative Data-DataEntry Sheet'!AL17</f>
        <v>6</v>
      </c>
      <c r="I16" s="21">
        <f t="shared" si="1"/>
        <v>21</v>
      </c>
      <c r="J16" s="22">
        <f>'Cumulative Data-DataEntry Sheet'!AS17</f>
        <v>1</v>
      </c>
      <c r="K16" s="22">
        <f>'Cumulative Data-DataEntry Sheet'!AY17</f>
        <v>2</v>
      </c>
      <c r="L16" s="22">
        <f>'Cumulative Data-DataEntry Sheet'!BE17</f>
        <v>3</v>
      </c>
      <c r="M16" s="22">
        <f>'Cumulative Data-DataEntry Sheet'!BK17</f>
        <v>4</v>
      </c>
      <c r="N16" s="22">
        <f>'Cumulative Data-DataEntry Sheet'!BQ17</f>
        <v>5</v>
      </c>
      <c r="O16" s="22">
        <f>'Cumulative Data-DataEntry Sheet'!BW17</f>
        <v>6</v>
      </c>
      <c r="P16" s="21">
        <f t="shared" si="2"/>
        <v>21</v>
      </c>
      <c r="Q16" s="22">
        <f>'Cumulative Data-DataEntry Sheet'!CD17</f>
        <v>1</v>
      </c>
      <c r="R16" s="22">
        <f>'Cumulative Data-DataEntry Sheet'!CJ17</f>
        <v>2</v>
      </c>
      <c r="S16" s="22">
        <f>'Cumulative Data-DataEntry Sheet'!CP17</f>
        <v>3</v>
      </c>
      <c r="T16" s="22">
        <f>'Cumulative Data-DataEntry Sheet'!CV17</f>
        <v>4</v>
      </c>
      <c r="U16" s="22">
        <f>'Cumulative Data-DataEntry Sheet'!DB17</f>
        <v>5</v>
      </c>
      <c r="V16" s="22">
        <f>'Cumulative Data-DataEntry Sheet'!DH17</f>
        <v>6</v>
      </c>
      <c r="W16" s="21">
        <f t="shared" si="3"/>
        <v>21</v>
      </c>
      <c r="X16" s="21">
        <f t="shared" si="0"/>
        <v>63</v>
      </c>
    </row>
    <row r="17" spans="1:24" ht="16.5" thickBot="1">
      <c r="A17" s="21">
        <v>12</v>
      </c>
      <c r="B17" s="21" t="s">
        <v>16</v>
      </c>
      <c r="C17" s="22">
        <f>'Cumulative Data-DataEntry Sheet'!H18</f>
        <v>3</v>
      </c>
      <c r="D17" s="22">
        <f>'Cumulative Data-DataEntry Sheet'!N18</f>
        <v>1</v>
      </c>
      <c r="E17" s="22">
        <f>'Cumulative Data-DataEntry Sheet'!T18</f>
        <v>0</v>
      </c>
      <c r="F17" s="22">
        <f>'Cumulative Data-DataEntry Sheet'!Z18</f>
        <v>2</v>
      </c>
      <c r="G17" s="22">
        <f>'Cumulative Data-DataEntry Sheet'!AF18</f>
        <v>0</v>
      </c>
      <c r="H17" s="22">
        <f>'Cumulative Data-DataEntry Sheet'!AL18</f>
        <v>5</v>
      </c>
      <c r="I17" s="21">
        <f t="shared" si="1"/>
        <v>11</v>
      </c>
      <c r="J17" s="22">
        <f>'Cumulative Data-DataEntry Sheet'!AS18</f>
        <v>1</v>
      </c>
      <c r="K17" s="22">
        <f>'Cumulative Data-DataEntry Sheet'!AY18</f>
        <v>0</v>
      </c>
      <c r="L17" s="22">
        <f>'Cumulative Data-DataEntry Sheet'!BE18</f>
        <v>3</v>
      </c>
      <c r="M17" s="22">
        <f>'Cumulative Data-DataEntry Sheet'!BK18</f>
        <v>2</v>
      </c>
      <c r="N17" s="22">
        <f>'Cumulative Data-DataEntry Sheet'!BQ18</f>
        <v>1</v>
      </c>
      <c r="O17" s="22">
        <f>'Cumulative Data-DataEntry Sheet'!BW18</f>
        <v>4</v>
      </c>
      <c r="P17" s="21">
        <f t="shared" si="2"/>
        <v>11</v>
      </c>
      <c r="Q17" s="22">
        <f>'Cumulative Data-DataEntry Sheet'!CD18</f>
        <v>2</v>
      </c>
      <c r="R17" s="22">
        <f>'Cumulative Data-DataEntry Sheet'!CJ18</f>
        <v>5</v>
      </c>
      <c r="S17" s="22">
        <f>'Cumulative Data-DataEntry Sheet'!CP18</f>
        <v>0</v>
      </c>
      <c r="T17" s="22">
        <f>'Cumulative Data-DataEntry Sheet'!CV18</f>
        <v>2</v>
      </c>
      <c r="U17" s="22">
        <f>'Cumulative Data-DataEntry Sheet'!DB18</f>
        <v>0</v>
      </c>
      <c r="V17" s="22">
        <f>'Cumulative Data-DataEntry Sheet'!DH18</f>
        <v>1</v>
      </c>
      <c r="W17" s="21">
        <f t="shared" si="3"/>
        <v>10</v>
      </c>
      <c r="X17" s="21">
        <f t="shared" si="0"/>
        <v>32</v>
      </c>
    </row>
    <row r="18" spans="1:24" ht="16.5" thickBot="1">
      <c r="A18" s="21">
        <v>13</v>
      </c>
      <c r="B18" s="21" t="s">
        <v>17</v>
      </c>
      <c r="C18" s="22">
        <f>'Cumulative Data-DataEntry Sheet'!H19</f>
        <v>1</v>
      </c>
      <c r="D18" s="22">
        <f>'Cumulative Data-DataEntry Sheet'!N19</f>
        <v>2</v>
      </c>
      <c r="E18" s="22">
        <f>'Cumulative Data-DataEntry Sheet'!T19</f>
        <v>3</v>
      </c>
      <c r="F18" s="22">
        <f>'Cumulative Data-DataEntry Sheet'!Z19</f>
        <v>4</v>
      </c>
      <c r="G18" s="22">
        <f>'Cumulative Data-DataEntry Sheet'!AF19</f>
        <v>5</v>
      </c>
      <c r="H18" s="22">
        <f>'Cumulative Data-DataEntry Sheet'!AL19</f>
        <v>6</v>
      </c>
      <c r="I18" s="21">
        <f t="shared" si="1"/>
        <v>21</v>
      </c>
      <c r="J18" s="22">
        <f>'Cumulative Data-DataEntry Sheet'!AS19</f>
        <v>1</v>
      </c>
      <c r="K18" s="22">
        <f>'Cumulative Data-DataEntry Sheet'!AY19</f>
        <v>2</v>
      </c>
      <c r="L18" s="22">
        <f>'Cumulative Data-DataEntry Sheet'!BE19</f>
        <v>3</v>
      </c>
      <c r="M18" s="22">
        <f>'Cumulative Data-DataEntry Sheet'!BK19</f>
        <v>4</v>
      </c>
      <c r="N18" s="22">
        <f>'Cumulative Data-DataEntry Sheet'!BQ19</f>
        <v>5</v>
      </c>
      <c r="O18" s="22">
        <f>'Cumulative Data-DataEntry Sheet'!BW19</f>
        <v>6</v>
      </c>
      <c r="P18" s="21">
        <f t="shared" si="2"/>
        <v>21</v>
      </c>
      <c r="Q18" s="22">
        <f>'Cumulative Data-DataEntry Sheet'!CD19</f>
        <v>1</v>
      </c>
      <c r="R18" s="22">
        <f>'Cumulative Data-DataEntry Sheet'!CJ19</f>
        <v>2</v>
      </c>
      <c r="S18" s="22">
        <f>'Cumulative Data-DataEntry Sheet'!CP19</f>
        <v>3</v>
      </c>
      <c r="T18" s="22">
        <f>'Cumulative Data-DataEntry Sheet'!CV19</f>
        <v>4</v>
      </c>
      <c r="U18" s="22">
        <f>'Cumulative Data-DataEntry Sheet'!DB19</f>
        <v>5</v>
      </c>
      <c r="V18" s="22">
        <f>'Cumulative Data-DataEntry Sheet'!DH19</f>
        <v>6</v>
      </c>
      <c r="W18" s="21">
        <f t="shared" si="3"/>
        <v>21</v>
      </c>
      <c r="X18" s="21">
        <f t="shared" si="0"/>
        <v>63</v>
      </c>
    </row>
    <row r="19" spans="1:24" ht="16.5" thickBot="1">
      <c r="A19" s="21">
        <v>14</v>
      </c>
      <c r="B19" s="21" t="s">
        <v>18</v>
      </c>
      <c r="C19" s="22">
        <f>'Cumulative Data-DataEntry Sheet'!H20</f>
        <v>3</v>
      </c>
      <c r="D19" s="22">
        <f>'Cumulative Data-DataEntry Sheet'!N20</f>
        <v>1</v>
      </c>
      <c r="E19" s="22">
        <f>'Cumulative Data-DataEntry Sheet'!T20</f>
        <v>0</v>
      </c>
      <c r="F19" s="22">
        <f>'Cumulative Data-DataEntry Sheet'!Z20</f>
        <v>2</v>
      </c>
      <c r="G19" s="22">
        <f>'Cumulative Data-DataEntry Sheet'!AF20</f>
        <v>0</v>
      </c>
      <c r="H19" s="22">
        <f>'Cumulative Data-DataEntry Sheet'!AL20</f>
        <v>5</v>
      </c>
      <c r="I19" s="21">
        <f t="shared" si="1"/>
        <v>11</v>
      </c>
      <c r="J19" s="22">
        <f>'Cumulative Data-DataEntry Sheet'!AS20</f>
        <v>1</v>
      </c>
      <c r="K19" s="22">
        <f>'Cumulative Data-DataEntry Sheet'!AY20</f>
        <v>0</v>
      </c>
      <c r="L19" s="22">
        <f>'Cumulative Data-DataEntry Sheet'!BE20</f>
        <v>3</v>
      </c>
      <c r="M19" s="22">
        <f>'Cumulative Data-DataEntry Sheet'!BK20</f>
        <v>2</v>
      </c>
      <c r="N19" s="22">
        <f>'Cumulative Data-DataEntry Sheet'!BQ20</f>
        <v>1</v>
      </c>
      <c r="O19" s="22">
        <f>'Cumulative Data-DataEntry Sheet'!BW20</f>
        <v>4</v>
      </c>
      <c r="P19" s="21">
        <f t="shared" si="2"/>
        <v>11</v>
      </c>
      <c r="Q19" s="22">
        <f>'Cumulative Data-DataEntry Sheet'!CD20</f>
        <v>2</v>
      </c>
      <c r="R19" s="22">
        <f>'Cumulative Data-DataEntry Sheet'!CJ20</f>
        <v>5</v>
      </c>
      <c r="S19" s="22">
        <f>'Cumulative Data-DataEntry Sheet'!CP20</f>
        <v>0</v>
      </c>
      <c r="T19" s="22">
        <f>'Cumulative Data-DataEntry Sheet'!CV20</f>
        <v>2</v>
      </c>
      <c r="U19" s="22">
        <f>'Cumulative Data-DataEntry Sheet'!DB20</f>
        <v>0</v>
      </c>
      <c r="V19" s="22">
        <f>'Cumulative Data-DataEntry Sheet'!DH20</f>
        <v>1</v>
      </c>
      <c r="W19" s="21">
        <f t="shared" si="3"/>
        <v>10</v>
      </c>
      <c r="X19" s="21">
        <f t="shared" si="0"/>
        <v>32</v>
      </c>
    </row>
    <row r="20" spans="1:24" ht="16.5" thickBot="1">
      <c r="A20" s="21">
        <v>15</v>
      </c>
      <c r="B20" s="21" t="s">
        <v>19</v>
      </c>
      <c r="C20" s="22">
        <f>'Cumulative Data-DataEntry Sheet'!H21</f>
        <v>1</v>
      </c>
      <c r="D20" s="22">
        <f>'Cumulative Data-DataEntry Sheet'!N21</f>
        <v>2</v>
      </c>
      <c r="E20" s="22">
        <f>'Cumulative Data-DataEntry Sheet'!T21</f>
        <v>3</v>
      </c>
      <c r="F20" s="22">
        <f>'Cumulative Data-DataEntry Sheet'!Z21</f>
        <v>4</v>
      </c>
      <c r="G20" s="22">
        <f>'Cumulative Data-DataEntry Sheet'!AF21</f>
        <v>5</v>
      </c>
      <c r="H20" s="22">
        <f>'Cumulative Data-DataEntry Sheet'!AL21</f>
        <v>6</v>
      </c>
      <c r="I20" s="21">
        <f t="shared" si="1"/>
        <v>21</v>
      </c>
      <c r="J20" s="22">
        <f>'Cumulative Data-DataEntry Sheet'!AS21</f>
        <v>1</v>
      </c>
      <c r="K20" s="22">
        <f>'Cumulative Data-DataEntry Sheet'!AY21</f>
        <v>2</v>
      </c>
      <c r="L20" s="22">
        <f>'Cumulative Data-DataEntry Sheet'!BE21</f>
        <v>3</v>
      </c>
      <c r="M20" s="22">
        <f>'Cumulative Data-DataEntry Sheet'!BK21</f>
        <v>4</v>
      </c>
      <c r="N20" s="22">
        <f>'Cumulative Data-DataEntry Sheet'!BQ21</f>
        <v>5</v>
      </c>
      <c r="O20" s="22">
        <f>'Cumulative Data-DataEntry Sheet'!BW21</f>
        <v>6</v>
      </c>
      <c r="P20" s="21">
        <f t="shared" si="2"/>
        <v>21</v>
      </c>
      <c r="Q20" s="22">
        <f>'Cumulative Data-DataEntry Sheet'!CD21</f>
        <v>1</v>
      </c>
      <c r="R20" s="22">
        <f>'Cumulative Data-DataEntry Sheet'!CJ21</f>
        <v>2</v>
      </c>
      <c r="S20" s="22">
        <f>'Cumulative Data-DataEntry Sheet'!CP21</f>
        <v>3</v>
      </c>
      <c r="T20" s="22">
        <f>'Cumulative Data-DataEntry Sheet'!CV21</f>
        <v>4</v>
      </c>
      <c r="U20" s="22">
        <f>'Cumulative Data-DataEntry Sheet'!DB21</f>
        <v>5</v>
      </c>
      <c r="V20" s="22">
        <f>'Cumulative Data-DataEntry Sheet'!DH21</f>
        <v>6</v>
      </c>
      <c r="W20" s="21">
        <f t="shared" si="3"/>
        <v>21</v>
      </c>
      <c r="X20" s="21">
        <f t="shared" si="0"/>
        <v>63</v>
      </c>
    </row>
    <row r="21" spans="1:24" ht="16.5" thickBot="1">
      <c r="A21" s="21">
        <v>16</v>
      </c>
      <c r="B21" s="21" t="s">
        <v>20</v>
      </c>
      <c r="C21" s="22">
        <f>'Cumulative Data-DataEntry Sheet'!H22</f>
        <v>3</v>
      </c>
      <c r="D21" s="22">
        <f>'Cumulative Data-DataEntry Sheet'!N22</f>
        <v>1</v>
      </c>
      <c r="E21" s="22">
        <f>'Cumulative Data-DataEntry Sheet'!T22</f>
        <v>0</v>
      </c>
      <c r="F21" s="22">
        <f>'Cumulative Data-DataEntry Sheet'!Z22</f>
        <v>2</v>
      </c>
      <c r="G21" s="22">
        <f>'Cumulative Data-DataEntry Sheet'!AF22</f>
        <v>0</v>
      </c>
      <c r="H21" s="22">
        <f>'Cumulative Data-DataEntry Sheet'!AL22</f>
        <v>5</v>
      </c>
      <c r="I21" s="21">
        <f t="shared" si="1"/>
        <v>11</v>
      </c>
      <c r="J21" s="22">
        <f>'Cumulative Data-DataEntry Sheet'!AS22</f>
        <v>1</v>
      </c>
      <c r="K21" s="22">
        <f>'Cumulative Data-DataEntry Sheet'!AY22</f>
        <v>0</v>
      </c>
      <c r="L21" s="22">
        <f>'Cumulative Data-DataEntry Sheet'!BE22</f>
        <v>3</v>
      </c>
      <c r="M21" s="22">
        <f>'Cumulative Data-DataEntry Sheet'!BK22</f>
        <v>2</v>
      </c>
      <c r="N21" s="22">
        <f>'Cumulative Data-DataEntry Sheet'!BQ22</f>
        <v>1</v>
      </c>
      <c r="O21" s="22">
        <f>'Cumulative Data-DataEntry Sheet'!BW22</f>
        <v>4</v>
      </c>
      <c r="P21" s="21">
        <f t="shared" si="2"/>
        <v>11</v>
      </c>
      <c r="Q21" s="22">
        <f>'Cumulative Data-DataEntry Sheet'!CD22</f>
        <v>2</v>
      </c>
      <c r="R21" s="22">
        <f>'Cumulative Data-DataEntry Sheet'!CJ22</f>
        <v>5</v>
      </c>
      <c r="S21" s="22">
        <f>'Cumulative Data-DataEntry Sheet'!CP22</f>
        <v>0</v>
      </c>
      <c r="T21" s="22">
        <f>'Cumulative Data-DataEntry Sheet'!CV22</f>
        <v>2</v>
      </c>
      <c r="U21" s="22">
        <f>'Cumulative Data-DataEntry Sheet'!DB22</f>
        <v>0</v>
      </c>
      <c r="V21" s="22">
        <f>'Cumulative Data-DataEntry Sheet'!DH22</f>
        <v>1</v>
      </c>
      <c r="W21" s="21">
        <f t="shared" si="3"/>
        <v>10</v>
      </c>
      <c r="X21" s="21">
        <f t="shared" si="0"/>
        <v>32</v>
      </c>
    </row>
    <row r="22" spans="1:24" ht="16.5" thickBot="1">
      <c r="A22" s="21">
        <v>17</v>
      </c>
      <c r="B22" s="21" t="s">
        <v>21</v>
      </c>
      <c r="C22" s="22">
        <f>'Cumulative Data-DataEntry Sheet'!H23</f>
        <v>1</v>
      </c>
      <c r="D22" s="22">
        <f>'Cumulative Data-DataEntry Sheet'!N23</f>
        <v>2</v>
      </c>
      <c r="E22" s="22">
        <f>'Cumulative Data-DataEntry Sheet'!T23</f>
        <v>3</v>
      </c>
      <c r="F22" s="22">
        <f>'Cumulative Data-DataEntry Sheet'!Z23</f>
        <v>4</v>
      </c>
      <c r="G22" s="22">
        <f>'Cumulative Data-DataEntry Sheet'!AF23</f>
        <v>5</v>
      </c>
      <c r="H22" s="22">
        <f>'Cumulative Data-DataEntry Sheet'!AL23</f>
        <v>6</v>
      </c>
      <c r="I22" s="21">
        <f t="shared" si="1"/>
        <v>21</v>
      </c>
      <c r="J22" s="22">
        <f>'Cumulative Data-DataEntry Sheet'!AS23</f>
        <v>1</v>
      </c>
      <c r="K22" s="22">
        <f>'Cumulative Data-DataEntry Sheet'!AY23</f>
        <v>2</v>
      </c>
      <c r="L22" s="22">
        <f>'Cumulative Data-DataEntry Sheet'!BE23</f>
        <v>3</v>
      </c>
      <c r="M22" s="22">
        <f>'Cumulative Data-DataEntry Sheet'!BK23</f>
        <v>4</v>
      </c>
      <c r="N22" s="22">
        <f>'Cumulative Data-DataEntry Sheet'!BQ23</f>
        <v>5</v>
      </c>
      <c r="O22" s="22">
        <f>'Cumulative Data-DataEntry Sheet'!BW23</f>
        <v>6</v>
      </c>
      <c r="P22" s="21">
        <f t="shared" si="2"/>
        <v>21</v>
      </c>
      <c r="Q22" s="22">
        <f>'Cumulative Data-DataEntry Sheet'!CD23</f>
        <v>1</v>
      </c>
      <c r="R22" s="22">
        <f>'Cumulative Data-DataEntry Sheet'!CJ23</f>
        <v>2</v>
      </c>
      <c r="S22" s="22">
        <f>'Cumulative Data-DataEntry Sheet'!CP23</f>
        <v>3</v>
      </c>
      <c r="T22" s="22">
        <f>'Cumulative Data-DataEntry Sheet'!CV23</f>
        <v>4</v>
      </c>
      <c r="U22" s="22">
        <f>'Cumulative Data-DataEntry Sheet'!DB23</f>
        <v>5</v>
      </c>
      <c r="V22" s="22">
        <f>'Cumulative Data-DataEntry Sheet'!DH23</f>
        <v>6</v>
      </c>
      <c r="W22" s="21">
        <f t="shared" si="3"/>
        <v>21</v>
      </c>
      <c r="X22" s="21">
        <f t="shared" si="0"/>
        <v>63</v>
      </c>
    </row>
    <row r="23" spans="1:24" ht="16.5" thickBot="1">
      <c r="A23" s="21">
        <v>18</v>
      </c>
      <c r="B23" s="21" t="s">
        <v>22</v>
      </c>
      <c r="C23" s="22">
        <f>'Cumulative Data-DataEntry Sheet'!H24</f>
        <v>3</v>
      </c>
      <c r="D23" s="22">
        <f>'Cumulative Data-DataEntry Sheet'!N24</f>
        <v>1</v>
      </c>
      <c r="E23" s="22">
        <f>'Cumulative Data-DataEntry Sheet'!T24</f>
        <v>0</v>
      </c>
      <c r="F23" s="22">
        <f>'Cumulative Data-DataEntry Sheet'!Z24</f>
        <v>2</v>
      </c>
      <c r="G23" s="22">
        <f>'Cumulative Data-DataEntry Sheet'!AF24</f>
        <v>0</v>
      </c>
      <c r="H23" s="22">
        <f>'Cumulative Data-DataEntry Sheet'!AL24</f>
        <v>5</v>
      </c>
      <c r="I23" s="21">
        <f t="shared" si="1"/>
        <v>11</v>
      </c>
      <c r="J23" s="22">
        <f>'Cumulative Data-DataEntry Sheet'!AS24</f>
        <v>1</v>
      </c>
      <c r="K23" s="22">
        <f>'Cumulative Data-DataEntry Sheet'!AY24</f>
        <v>0</v>
      </c>
      <c r="L23" s="22">
        <f>'Cumulative Data-DataEntry Sheet'!BE24</f>
        <v>3</v>
      </c>
      <c r="M23" s="22">
        <f>'Cumulative Data-DataEntry Sheet'!BK24</f>
        <v>2</v>
      </c>
      <c r="N23" s="22">
        <f>'Cumulative Data-DataEntry Sheet'!BQ24</f>
        <v>1</v>
      </c>
      <c r="O23" s="22">
        <f>'Cumulative Data-DataEntry Sheet'!BW24</f>
        <v>4</v>
      </c>
      <c r="P23" s="21">
        <f t="shared" si="2"/>
        <v>11</v>
      </c>
      <c r="Q23" s="22">
        <f>'Cumulative Data-DataEntry Sheet'!CD24</f>
        <v>2</v>
      </c>
      <c r="R23" s="22">
        <f>'Cumulative Data-DataEntry Sheet'!CJ24</f>
        <v>5</v>
      </c>
      <c r="S23" s="22">
        <f>'Cumulative Data-DataEntry Sheet'!CP24</f>
        <v>0</v>
      </c>
      <c r="T23" s="22">
        <f>'Cumulative Data-DataEntry Sheet'!CV24</f>
        <v>2</v>
      </c>
      <c r="U23" s="22">
        <f>'Cumulative Data-DataEntry Sheet'!DB24</f>
        <v>0</v>
      </c>
      <c r="V23" s="22">
        <f>'Cumulative Data-DataEntry Sheet'!DH24</f>
        <v>1</v>
      </c>
      <c r="W23" s="21">
        <f t="shared" si="3"/>
        <v>10</v>
      </c>
      <c r="X23" s="21">
        <f t="shared" si="0"/>
        <v>32</v>
      </c>
    </row>
    <row r="24" spans="1:24" ht="16.5" thickBot="1">
      <c r="A24" s="21">
        <v>19</v>
      </c>
      <c r="B24" s="21" t="s">
        <v>23</v>
      </c>
      <c r="C24" s="22">
        <f>'Cumulative Data-DataEntry Sheet'!H25</f>
        <v>1</v>
      </c>
      <c r="D24" s="22">
        <f>'Cumulative Data-DataEntry Sheet'!N25</f>
        <v>2</v>
      </c>
      <c r="E24" s="22">
        <f>'Cumulative Data-DataEntry Sheet'!T25</f>
        <v>3</v>
      </c>
      <c r="F24" s="22">
        <f>'Cumulative Data-DataEntry Sheet'!Z25</f>
        <v>4</v>
      </c>
      <c r="G24" s="22">
        <f>'Cumulative Data-DataEntry Sheet'!AF25</f>
        <v>5</v>
      </c>
      <c r="H24" s="22">
        <f>'Cumulative Data-DataEntry Sheet'!AL25</f>
        <v>6</v>
      </c>
      <c r="I24" s="21">
        <f t="shared" si="1"/>
        <v>21</v>
      </c>
      <c r="J24" s="22">
        <f>'Cumulative Data-DataEntry Sheet'!AS25</f>
        <v>1</v>
      </c>
      <c r="K24" s="22">
        <f>'Cumulative Data-DataEntry Sheet'!AY25</f>
        <v>2</v>
      </c>
      <c r="L24" s="22">
        <f>'Cumulative Data-DataEntry Sheet'!BE25</f>
        <v>3</v>
      </c>
      <c r="M24" s="22">
        <f>'Cumulative Data-DataEntry Sheet'!BK25</f>
        <v>4</v>
      </c>
      <c r="N24" s="22">
        <f>'Cumulative Data-DataEntry Sheet'!BQ25</f>
        <v>5</v>
      </c>
      <c r="O24" s="22">
        <f>'Cumulative Data-DataEntry Sheet'!BW25</f>
        <v>6</v>
      </c>
      <c r="P24" s="21">
        <f t="shared" si="2"/>
        <v>21</v>
      </c>
      <c r="Q24" s="22">
        <f>'Cumulative Data-DataEntry Sheet'!CD25</f>
        <v>1</v>
      </c>
      <c r="R24" s="22">
        <f>'Cumulative Data-DataEntry Sheet'!CJ25</f>
        <v>2</v>
      </c>
      <c r="S24" s="22">
        <f>'Cumulative Data-DataEntry Sheet'!CP25</f>
        <v>3</v>
      </c>
      <c r="T24" s="22">
        <f>'Cumulative Data-DataEntry Sheet'!CV25</f>
        <v>4</v>
      </c>
      <c r="U24" s="22">
        <f>'Cumulative Data-DataEntry Sheet'!DB25</f>
        <v>5</v>
      </c>
      <c r="V24" s="22">
        <f>'Cumulative Data-DataEntry Sheet'!DH25</f>
        <v>6</v>
      </c>
      <c r="W24" s="21">
        <f t="shared" si="3"/>
        <v>21</v>
      </c>
      <c r="X24" s="21">
        <f t="shared" si="0"/>
        <v>63</v>
      </c>
    </row>
    <row r="25" spans="1:24" ht="16.5" thickBot="1">
      <c r="A25" s="21">
        <v>20</v>
      </c>
      <c r="B25" s="21" t="s">
        <v>24</v>
      </c>
      <c r="C25" s="22">
        <f>'Cumulative Data-DataEntry Sheet'!H26</f>
        <v>3</v>
      </c>
      <c r="D25" s="22">
        <f>'Cumulative Data-DataEntry Sheet'!N26</f>
        <v>1</v>
      </c>
      <c r="E25" s="22">
        <f>'Cumulative Data-DataEntry Sheet'!T26</f>
        <v>0</v>
      </c>
      <c r="F25" s="22">
        <f>'Cumulative Data-DataEntry Sheet'!Z26</f>
        <v>2</v>
      </c>
      <c r="G25" s="22">
        <f>'Cumulative Data-DataEntry Sheet'!AF26</f>
        <v>0</v>
      </c>
      <c r="H25" s="22">
        <f>'Cumulative Data-DataEntry Sheet'!AL26</f>
        <v>5</v>
      </c>
      <c r="I25" s="21">
        <f t="shared" si="1"/>
        <v>11</v>
      </c>
      <c r="J25" s="22">
        <f>'Cumulative Data-DataEntry Sheet'!AS26</f>
        <v>1</v>
      </c>
      <c r="K25" s="22">
        <f>'Cumulative Data-DataEntry Sheet'!AY26</f>
        <v>0</v>
      </c>
      <c r="L25" s="22">
        <f>'Cumulative Data-DataEntry Sheet'!BE26</f>
        <v>3</v>
      </c>
      <c r="M25" s="22">
        <f>'Cumulative Data-DataEntry Sheet'!BK26</f>
        <v>2</v>
      </c>
      <c r="N25" s="22">
        <f>'Cumulative Data-DataEntry Sheet'!BQ26</f>
        <v>1</v>
      </c>
      <c r="O25" s="22">
        <f>'Cumulative Data-DataEntry Sheet'!BW26</f>
        <v>4</v>
      </c>
      <c r="P25" s="21">
        <f t="shared" si="2"/>
        <v>11</v>
      </c>
      <c r="Q25" s="22">
        <f>'Cumulative Data-DataEntry Sheet'!CD26</f>
        <v>2</v>
      </c>
      <c r="R25" s="22">
        <f>'Cumulative Data-DataEntry Sheet'!CJ26</f>
        <v>5</v>
      </c>
      <c r="S25" s="22">
        <f>'Cumulative Data-DataEntry Sheet'!CP26</f>
        <v>0</v>
      </c>
      <c r="T25" s="22">
        <f>'Cumulative Data-DataEntry Sheet'!CV26</f>
        <v>2</v>
      </c>
      <c r="U25" s="22">
        <f>'Cumulative Data-DataEntry Sheet'!DB26</f>
        <v>0</v>
      </c>
      <c r="V25" s="22">
        <f>'Cumulative Data-DataEntry Sheet'!DH26</f>
        <v>1</v>
      </c>
      <c r="W25" s="21">
        <f t="shared" si="3"/>
        <v>10</v>
      </c>
      <c r="X25" s="21">
        <f t="shared" si="0"/>
        <v>32</v>
      </c>
    </row>
    <row r="26" spans="1:24" ht="16.5" thickBot="1">
      <c r="A26" s="21">
        <v>21</v>
      </c>
      <c r="B26" s="21" t="s">
        <v>25</v>
      </c>
      <c r="C26" s="22">
        <f>'Cumulative Data-DataEntry Sheet'!H27</f>
        <v>1</v>
      </c>
      <c r="D26" s="22">
        <f>'Cumulative Data-DataEntry Sheet'!N27</f>
        <v>2</v>
      </c>
      <c r="E26" s="22">
        <f>'Cumulative Data-DataEntry Sheet'!T27</f>
        <v>3</v>
      </c>
      <c r="F26" s="22">
        <f>'Cumulative Data-DataEntry Sheet'!Z27</f>
        <v>4</v>
      </c>
      <c r="G26" s="22">
        <f>'Cumulative Data-DataEntry Sheet'!AF27</f>
        <v>5</v>
      </c>
      <c r="H26" s="22">
        <f>'Cumulative Data-DataEntry Sheet'!AL27</f>
        <v>6</v>
      </c>
      <c r="I26" s="21">
        <f t="shared" si="1"/>
        <v>21</v>
      </c>
      <c r="J26" s="22">
        <f>'Cumulative Data-DataEntry Sheet'!AS27</f>
        <v>1</v>
      </c>
      <c r="K26" s="22">
        <f>'Cumulative Data-DataEntry Sheet'!AY27</f>
        <v>2</v>
      </c>
      <c r="L26" s="22">
        <f>'Cumulative Data-DataEntry Sheet'!BE27</f>
        <v>3</v>
      </c>
      <c r="M26" s="22">
        <f>'Cumulative Data-DataEntry Sheet'!BK27</f>
        <v>4</v>
      </c>
      <c r="N26" s="22">
        <f>'Cumulative Data-DataEntry Sheet'!BQ27</f>
        <v>5</v>
      </c>
      <c r="O26" s="22">
        <f>'Cumulative Data-DataEntry Sheet'!BW27</f>
        <v>6</v>
      </c>
      <c r="P26" s="21">
        <f t="shared" si="2"/>
        <v>21</v>
      </c>
      <c r="Q26" s="22">
        <f>'Cumulative Data-DataEntry Sheet'!CD27</f>
        <v>1</v>
      </c>
      <c r="R26" s="22">
        <f>'Cumulative Data-DataEntry Sheet'!CJ27</f>
        <v>2</v>
      </c>
      <c r="S26" s="22">
        <f>'Cumulative Data-DataEntry Sheet'!CP27</f>
        <v>3</v>
      </c>
      <c r="T26" s="22">
        <f>'Cumulative Data-DataEntry Sheet'!CV27</f>
        <v>4</v>
      </c>
      <c r="U26" s="22">
        <f>'Cumulative Data-DataEntry Sheet'!DB27</f>
        <v>5</v>
      </c>
      <c r="V26" s="22">
        <f>'Cumulative Data-DataEntry Sheet'!DH27</f>
        <v>6</v>
      </c>
      <c r="W26" s="21">
        <f t="shared" si="3"/>
        <v>21</v>
      </c>
      <c r="X26" s="21">
        <f t="shared" si="0"/>
        <v>63</v>
      </c>
    </row>
    <row r="27" spans="1:24" ht="16.5" thickBot="1">
      <c r="A27" s="21">
        <v>22</v>
      </c>
      <c r="B27" s="21" t="s">
        <v>26</v>
      </c>
      <c r="C27" s="22">
        <f>'Cumulative Data-DataEntry Sheet'!H28</f>
        <v>3</v>
      </c>
      <c r="D27" s="22">
        <f>'Cumulative Data-DataEntry Sheet'!N28</f>
        <v>1</v>
      </c>
      <c r="E27" s="22">
        <f>'Cumulative Data-DataEntry Sheet'!T28</f>
        <v>0</v>
      </c>
      <c r="F27" s="22">
        <f>'Cumulative Data-DataEntry Sheet'!Z28</f>
        <v>2</v>
      </c>
      <c r="G27" s="22">
        <f>'Cumulative Data-DataEntry Sheet'!AF28</f>
        <v>0</v>
      </c>
      <c r="H27" s="22">
        <f>'Cumulative Data-DataEntry Sheet'!AL28</f>
        <v>5</v>
      </c>
      <c r="I27" s="21">
        <f t="shared" si="1"/>
        <v>11</v>
      </c>
      <c r="J27" s="22">
        <f>'Cumulative Data-DataEntry Sheet'!AS28</f>
        <v>1</v>
      </c>
      <c r="K27" s="22">
        <f>'Cumulative Data-DataEntry Sheet'!AY28</f>
        <v>0</v>
      </c>
      <c r="L27" s="22">
        <f>'Cumulative Data-DataEntry Sheet'!BE28</f>
        <v>3</v>
      </c>
      <c r="M27" s="22">
        <f>'Cumulative Data-DataEntry Sheet'!BK28</f>
        <v>2</v>
      </c>
      <c r="N27" s="22">
        <f>'Cumulative Data-DataEntry Sheet'!BQ28</f>
        <v>1</v>
      </c>
      <c r="O27" s="22">
        <f>'Cumulative Data-DataEntry Sheet'!BW28</f>
        <v>4</v>
      </c>
      <c r="P27" s="21">
        <f t="shared" si="2"/>
        <v>11</v>
      </c>
      <c r="Q27" s="22">
        <f>'Cumulative Data-DataEntry Sheet'!CD28</f>
        <v>2</v>
      </c>
      <c r="R27" s="22">
        <f>'Cumulative Data-DataEntry Sheet'!CJ28</f>
        <v>5</v>
      </c>
      <c r="S27" s="22">
        <f>'Cumulative Data-DataEntry Sheet'!CP28</f>
        <v>0</v>
      </c>
      <c r="T27" s="22">
        <f>'Cumulative Data-DataEntry Sheet'!CV28</f>
        <v>2</v>
      </c>
      <c r="U27" s="22">
        <f>'Cumulative Data-DataEntry Sheet'!DB28</f>
        <v>0</v>
      </c>
      <c r="V27" s="22">
        <f>'Cumulative Data-DataEntry Sheet'!DH28</f>
        <v>1</v>
      </c>
      <c r="W27" s="21">
        <f t="shared" si="3"/>
        <v>10</v>
      </c>
      <c r="X27" s="21">
        <f t="shared" si="0"/>
        <v>32</v>
      </c>
    </row>
    <row r="28" spans="1:24" ht="16.5" thickBot="1">
      <c r="A28" s="21">
        <v>23</v>
      </c>
      <c r="B28" s="21" t="s">
        <v>27</v>
      </c>
      <c r="C28" s="22">
        <f>'Cumulative Data-DataEntry Sheet'!H29</f>
        <v>1</v>
      </c>
      <c r="D28" s="22">
        <f>'Cumulative Data-DataEntry Sheet'!N29</f>
        <v>2</v>
      </c>
      <c r="E28" s="22">
        <f>'Cumulative Data-DataEntry Sheet'!T29</f>
        <v>3</v>
      </c>
      <c r="F28" s="22">
        <f>'Cumulative Data-DataEntry Sheet'!Z29</f>
        <v>4</v>
      </c>
      <c r="G28" s="22">
        <f>'Cumulative Data-DataEntry Sheet'!AF29</f>
        <v>5</v>
      </c>
      <c r="H28" s="22">
        <f>'Cumulative Data-DataEntry Sheet'!AL29</f>
        <v>6</v>
      </c>
      <c r="I28" s="21">
        <f t="shared" si="1"/>
        <v>21</v>
      </c>
      <c r="J28" s="22">
        <f>'Cumulative Data-DataEntry Sheet'!AS29</f>
        <v>1</v>
      </c>
      <c r="K28" s="22">
        <f>'Cumulative Data-DataEntry Sheet'!AY29</f>
        <v>2</v>
      </c>
      <c r="L28" s="22">
        <f>'Cumulative Data-DataEntry Sheet'!BE29</f>
        <v>3</v>
      </c>
      <c r="M28" s="22">
        <f>'Cumulative Data-DataEntry Sheet'!BK29</f>
        <v>4</v>
      </c>
      <c r="N28" s="22">
        <f>'Cumulative Data-DataEntry Sheet'!BQ29</f>
        <v>5</v>
      </c>
      <c r="O28" s="22">
        <f>'Cumulative Data-DataEntry Sheet'!BW29</f>
        <v>6</v>
      </c>
      <c r="P28" s="21">
        <f t="shared" si="2"/>
        <v>21</v>
      </c>
      <c r="Q28" s="22">
        <f>'Cumulative Data-DataEntry Sheet'!CD29</f>
        <v>1</v>
      </c>
      <c r="R28" s="22">
        <f>'Cumulative Data-DataEntry Sheet'!CJ29</f>
        <v>2</v>
      </c>
      <c r="S28" s="22">
        <f>'Cumulative Data-DataEntry Sheet'!CP29</f>
        <v>3</v>
      </c>
      <c r="T28" s="22">
        <f>'Cumulative Data-DataEntry Sheet'!CV29</f>
        <v>4</v>
      </c>
      <c r="U28" s="22">
        <f>'Cumulative Data-DataEntry Sheet'!DB29</f>
        <v>5</v>
      </c>
      <c r="V28" s="22">
        <f>'Cumulative Data-DataEntry Sheet'!DH29</f>
        <v>6</v>
      </c>
      <c r="W28" s="21">
        <f t="shared" si="3"/>
        <v>21</v>
      </c>
      <c r="X28" s="21">
        <f t="shared" si="0"/>
        <v>63</v>
      </c>
    </row>
    <row r="29" spans="1:24" ht="16.5" thickBot="1">
      <c r="A29" s="21">
        <v>24</v>
      </c>
      <c r="B29" s="21" t="s">
        <v>28</v>
      </c>
      <c r="C29" s="22">
        <f>'Cumulative Data-DataEntry Sheet'!H30</f>
        <v>3</v>
      </c>
      <c r="D29" s="22">
        <f>'Cumulative Data-DataEntry Sheet'!N30</f>
        <v>1</v>
      </c>
      <c r="E29" s="22">
        <f>'Cumulative Data-DataEntry Sheet'!T30</f>
        <v>0</v>
      </c>
      <c r="F29" s="22">
        <f>'Cumulative Data-DataEntry Sheet'!Z30</f>
        <v>2</v>
      </c>
      <c r="G29" s="22">
        <f>'Cumulative Data-DataEntry Sheet'!AF30</f>
        <v>0</v>
      </c>
      <c r="H29" s="22">
        <f>'Cumulative Data-DataEntry Sheet'!AL30</f>
        <v>5</v>
      </c>
      <c r="I29" s="21">
        <f t="shared" si="1"/>
        <v>11</v>
      </c>
      <c r="J29" s="22">
        <f>'Cumulative Data-DataEntry Sheet'!AS30</f>
        <v>1</v>
      </c>
      <c r="K29" s="22">
        <f>'Cumulative Data-DataEntry Sheet'!AY30</f>
        <v>0</v>
      </c>
      <c r="L29" s="22">
        <f>'Cumulative Data-DataEntry Sheet'!BE30</f>
        <v>3</v>
      </c>
      <c r="M29" s="22">
        <f>'Cumulative Data-DataEntry Sheet'!BK30</f>
        <v>2</v>
      </c>
      <c r="N29" s="22">
        <f>'Cumulative Data-DataEntry Sheet'!BQ30</f>
        <v>1</v>
      </c>
      <c r="O29" s="22">
        <f>'Cumulative Data-DataEntry Sheet'!BW30</f>
        <v>4</v>
      </c>
      <c r="P29" s="21">
        <f t="shared" si="2"/>
        <v>11</v>
      </c>
      <c r="Q29" s="22">
        <f>'Cumulative Data-DataEntry Sheet'!CD30</f>
        <v>2</v>
      </c>
      <c r="R29" s="22">
        <f>'Cumulative Data-DataEntry Sheet'!CJ30</f>
        <v>5</v>
      </c>
      <c r="S29" s="22">
        <f>'Cumulative Data-DataEntry Sheet'!CP30</f>
        <v>0</v>
      </c>
      <c r="T29" s="22">
        <f>'Cumulative Data-DataEntry Sheet'!CV30</f>
        <v>2</v>
      </c>
      <c r="U29" s="22">
        <f>'Cumulative Data-DataEntry Sheet'!DB30</f>
        <v>0</v>
      </c>
      <c r="V29" s="22">
        <f>'Cumulative Data-DataEntry Sheet'!DH30</f>
        <v>1</v>
      </c>
      <c r="W29" s="21">
        <f t="shared" si="3"/>
        <v>10</v>
      </c>
      <c r="X29" s="21">
        <f t="shared" si="0"/>
        <v>32</v>
      </c>
    </row>
    <row r="30" spans="1:24" ht="16.5" thickBot="1">
      <c r="A30" s="48" t="s">
        <v>46</v>
      </c>
      <c r="B30" s="49"/>
      <c r="C30" s="23">
        <f>SUM(C6:C29)</f>
        <v>48</v>
      </c>
      <c r="D30" s="23">
        <f t="shared" ref="D30:X30" si="4">SUM(D6:D29)</f>
        <v>36</v>
      </c>
      <c r="E30" s="23">
        <f t="shared" si="4"/>
        <v>36</v>
      </c>
      <c r="F30" s="23">
        <f t="shared" si="4"/>
        <v>72</v>
      </c>
      <c r="G30" s="23">
        <f t="shared" si="4"/>
        <v>60</v>
      </c>
      <c r="H30" s="23">
        <f t="shared" si="4"/>
        <v>132</v>
      </c>
      <c r="I30" s="23"/>
      <c r="J30" s="23">
        <f t="shared" si="4"/>
        <v>24</v>
      </c>
      <c r="K30" s="23">
        <f t="shared" si="4"/>
        <v>24</v>
      </c>
      <c r="L30" s="23">
        <f t="shared" si="4"/>
        <v>72</v>
      </c>
      <c r="M30" s="23">
        <f t="shared" si="4"/>
        <v>72</v>
      </c>
      <c r="N30" s="23">
        <f t="shared" si="4"/>
        <v>72</v>
      </c>
      <c r="O30" s="23">
        <f t="shared" si="4"/>
        <v>120</v>
      </c>
      <c r="P30" s="23"/>
      <c r="Q30" s="23">
        <f t="shared" si="4"/>
        <v>36</v>
      </c>
      <c r="R30" s="23">
        <f t="shared" si="4"/>
        <v>84</v>
      </c>
      <c r="S30" s="23">
        <f t="shared" si="4"/>
        <v>36</v>
      </c>
      <c r="T30" s="23">
        <f t="shared" si="4"/>
        <v>72</v>
      </c>
      <c r="U30" s="23">
        <f t="shared" si="4"/>
        <v>60</v>
      </c>
      <c r="V30" s="23">
        <f t="shared" si="4"/>
        <v>84</v>
      </c>
      <c r="W30" s="24"/>
      <c r="X30" s="24">
        <f t="shared" si="4"/>
        <v>1140</v>
      </c>
    </row>
  </sheetData>
  <mergeCells count="10">
    <mergeCell ref="A30:B30"/>
    <mergeCell ref="A1:U1"/>
    <mergeCell ref="A2:U2"/>
    <mergeCell ref="X4:X5"/>
    <mergeCell ref="A4:A5"/>
    <mergeCell ref="B4:B5"/>
    <mergeCell ref="C4:I4"/>
    <mergeCell ref="J4:P4"/>
    <mergeCell ref="Q4:W4"/>
    <mergeCell ref="A3:X3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paperSize="9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workbookViewId="0">
      <pane xSplit="2" ySplit="5" topLeftCell="C6" activePane="bottomRight" state="frozen"/>
      <selection activeCell="A2" sqref="A2:G2"/>
      <selection pane="topRight" activeCell="A2" sqref="A2:G2"/>
      <selection pane="bottomLeft" activeCell="A2" sqref="A2:G2"/>
      <selection pane="bottomRight" activeCell="V1" sqref="V1"/>
    </sheetView>
  </sheetViews>
  <sheetFormatPr defaultColWidth="8.7109375" defaultRowHeight="15.75"/>
  <cols>
    <col min="1" max="1" width="8.7109375" style="18"/>
    <col min="2" max="2" width="5.140625" style="18" bestFit="1" customWidth="1"/>
    <col min="3" max="20" width="5.85546875" style="18" customWidth="1"/>
    <col min="21" max="21" width="10.5703125" style="18" bestFit="1" customWidth="1"/>
    <col min="22" max="16384" width="8.7109375" style="18"/>
  </cols>
  <sheetData>
    <row r="1" spans="1:21" ht="29.25">
      <c r="A1" s="5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35"/>
      <c r="U1" s="35"/>
    </row>
    <row r="2" spans="1:21" ht="22.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5"/>
      <c r="U2" s="35"/>
    </row>
    <row r="3" spans="1:21" ht="28.5" thickBot="1">
      <c r="A3" s="55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ht="16.5" thickBot="1">
      <c r="A4" s="58" t="s">
        <v>0</v>
      </c>
      <c r="B4" s="58" t="s">
        <v>1</v>
      </c>
      <c r="C4" s="42" t="s">
        <v>2</v>
      </c>
      <c r="D4" s="40"/>
      <c r="E4" s="40"/>
      <c r="F4" s="40"/>
      <c r="G4" s="40"/>
      <c r="H4" s="41"/>
      <c r="I4" s="42" t="s">
        <v>3</v>
      </c>
      <c r="J4" s="40"/>
      <c r="K4" s="40"/>
      <c r="L4" s="40"/>
      <c r="M4" s="40"/>
      <c r="N4" s="41"/>
      <c r="O4" s="42" t="s">
        <v>40</v>
      </c>
      <c r="P4" s="40"/>
      <c r="Q4" s="40"/>
      <c r="R4" s="40"/>
      <c r="S4" s="40"/>
      <c r="T4" s="40"/>
      <c r="U4" s="58" t="s">
        <v>33</v>
      </c>
    </row>
    <row r="5" spans="1:21" ht="16.5" thickBot="1">
      <c r="A5" s="54"/>
      <c r="B5" s="54"/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34</v>
      </c>
      <c r="H5" s="14" t="s">
        <v>4</v>
      </c>
      <c r="I5" s="14" t="s">
        <v>29</v>
      </c>
      <c r="J5" s="14" t="s">
        <v>30</v>
      </c>
      <c r="K5" s="14" t="s">
        <v>31</v>
      </c>
      <c r="L5" s="14" t="s">
        <v>32</v>
      </c>
      <c r="M5" s="14" t="s">
        <v>34</v>
      </c>
      <c r="N5" s="14" t="s">
        <v>4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34</v>
      </c>
      <c r="T5" s="14" t="s">
        <v>4</v>
      </c>
      <c r="U5" s="54"/>
    </row>
    <row r="6" spans="1:21" ht="16.5" thickBot="1">
      <c r="A6" s="21">
        <v>1</v>
      </c>
      <c r="B6" s="21" t="s">
        <v>5</v>
      </c>
      <c r="C6" s="22">
        <f>'Cumulative Data-DataEntry Sheet'!C7+'Cumulative Data-DataEntry Sheet'!I7+'Cumulative Data-DataEntry Sheet'!O7+'Cumulative Data-DataEntry Sheet'!U7+'Cumulative Data-DataEntry Sheet'!AA7+'Cumulative Data-DataEntry Sheet'!AG7</f>
        <v>0</v>
      </c>
      <c r="D6" s="22">
        <f>'Cumulative Data-DataEntry Sheet'!D7+'Cumulative Data-DataEntry Sheet'!J7+'Cumulative Data-DataEntry Sheet'!P7+'Cumulative Data-DataEntry Sheet'!V7+'Cumulative Data-DataEntry Sheet'!AB7+'Cumulative Data-DataEntry Sheet'!AH7</f>
        <v>0</v>
      </c>
      <c r="E6" s="22">
        <f>'Cumulative Data-DataEntry Sheet'!E7+'Cumulative Data-DataEntry Sheet'!K7+'Cumulative Data-DataEntry Sheet'!Q7+'Cumulative Data-DataEntry Sheet'!W7+'Cumulative Data-DataEntry Sheet'!AC7+'Cumulative Data-DataEntry Sheet'!AI7</f>
        <v>0</v>
      </c>
      <c r="F6" s="22">
        <f>'Cumulative Data-DataEntry Sheet'!F7+'Cumulative Data-DataEntry Sheet'!L7+'Cumulative Data-DataEntry Sheet'!R7+'Cumulative Data-DataEntry Sheet'!X7+'Cumulative Data-DataEntry Sheet'!AD7+'Cumulative Data-DataEntry Sheet'!AJ7</f>
        <v>0</v>
      </c>
      <c r="G6" s="22">
        <f>'Cumulative Data-DataEntry Sheet'!G7+'Cumulative Data-DataEntry Sheet'!M7+'Cumulative Data-DataEntry Sheet'!S7+'Cumulative Data-DataEntry Sheet'!Y7+'Cumulative Data-DataEntry Sheet'!AE7+'Cumulative Data-DataEntry Sheet'!AK7</f>
        <v>21</v>
      </c>
      <c r="H6" s="21">
        <f>SUM(C6:G6)</f>
        <v>21</v>
      </c>
      <c r="I6" s="22">
        <f>'Cumulative Data-DataEntry Sheet'!AN7+'Cumulative Data-DataEntry Sheet'!AT7+'Cumulative Data-DataEntry Sheet'!AZ7+'Cumulative Data-DataEntry Sheet'!BF7+'Cumulative Data-DataEntry Sheet'!BL7+'Cumulative Data-DataEntry Sheet'!BR7</f>
        <v>21</v>
      </c>
      <c r="J6" s="22">
        <f>'Cumulative Data-DataEntry Sheet'!AO7+'Cumulative Data-DataEntry Sheet'!AU7+'Cumulative Data-DataEntry Sheet'!BA7+'Cumulative Data-DataEntry Sheet'!BG7+'Cumulative Data-DataEntry Sheet'!BM7+'Cumulative Data-DataEntry Sheet'!BS7</f>
        <v>0</v>
      </c>
      <c r="K6" s="22">
        <f>'Cumulative Data-DataEntry Sheet'!AP7+'Cumulative Data-DataEntry Sheet'!AV7+'Cumulative Data-DataEntry Sheet'!BB7+'Cumulative Data-DataEntry Sheet'!BH7+'Cumulative Data-DataEntry Sheet'!BN7+'Cumulative Data-DataEntry Sheet'!BT7</f>
        <v>0</v>
      </c>
      <c r="L6" s="22">
        <f>'Cumulative Data-DataEntry Sheet'!AQ7+'Cumulative Data-DataEntry Sheet'!AW7+'Cumulative Data-DataEntry Sheet'!BC7+'Cumulative Data-DataEntry Sheet'!BI7+'Cumulative Data-DataEntry Sheet'!BO7+'Cumulative Data-DataEntry Sheet'!BU7</f>
        <v>0</v>
      </c>
      <c r="M6" s="22">
        <f>'Cumulative Data-DataEntry Sheet'!AR7+'Cumulative Data-DataEntry Sheet'!AX7+'Cumulative Data-DataEntry Sheet'!BD7+'Cumulative Data-DataEntry Sheet'!BJ7+'Cumulative Data-DataEntry Sheet'!BP7+'Cumulative Data-DataEntry Sheet'!BV7</f>
        <v>0</v>
      </c>
      <c r="N6" s="21">
        <f>SUM(I6:M6)</f>
        <v>21</v>
      </c>
      <c r="O6" s="22">
        <f>'Cumulative Data-DataEntry Sheet'!BY7+'Cumulative Data-DataEntry Sheet'!CE7+'Cumulative Data-DataEntry Sheet'!CK7+'Cumulative Data-DataEntry Sheet'!CQ7+'Cumulative Data-DataEntry Sheet'!CW7+'Cumulative Data-DataEntry Sheet'!DC7</f>
        <v>0</v>
      </c>
      <c r="P6" s="22">
        <f>'Cumulative Data-DataEntry Sheet'!BZ7+'Cumulative Data-DataEntry Sheet'!CF7+'Cumulative Data-DataEntry Sheet'!CL7+'Cumulative Data-DataEntry Sheet'!CR7+'Cumulative Data-DataEntry Sheet'!CX7+'Cumulative Data-DataEntry Sheet'!DD7</f>
        <v>21</v>
      </c>
      <c r="Q6" s="22">
        <f>'Cumulative Data-DataEntry Sheet'!CA7+'Cumulative Data-DataEntry Sheet'!CG7+'Cumulative Data-DataEntry Sheet'!CM7+'Cumulative Data-DataEntry Sheet'!CS7+'Cumulative Data-DataEntry Sheet'!CY7+'Cumulative Data-DataEntry Sheet'!DE7</f>
        <v>0</v>
      </c>
      <c r="R6" s="22">
        <f>'Cumulative Data-DataEntry Sheet'!CB7+'Cumulative Data-DataEntry Sheet'!CH7+'Cumulative Data-DataEntry Sheet'!CN7+'Cumulative Data-DataEntry Sheet'!CT7+'Cumulative Data-DataEntry Sheet'!CZ7+'Cumulative Data-DataEntry Sheet'!DF7</f>
        <v>0</v>
      </c>
      <c r="S6" s="22">
        <f>'Cumulative Data-DataEntry Sheet'!CC7+'Cumulative Data-DataEntry Sheet'!CI7+'Cumulative Data-DataEntry Sheet'!CO7+'Cumulative Data-DataEntry Sheet'!CU7+'Cumulative Data-DataEntry Sheet'!DA7+'Cumulative Data-DataEntry Sheet'!DG7</f>
        <v>0</v>
      </c>
      <c r="T6" s="21">
        <f>SUM(O6:S6)</f>
        <v>21</v>
      </c>
      <c r="U6" s="21">
        <f>(H6+N6+T6)</f>
        <v>63</v>
      </c>
    </row>
    <row r="7" spans="1:21" ht="16.5" thickBot="1">
      <c r="A7" s="21">
        <v>2</v>
      </c>
      <c r="B7" s="21" t="s">
        <v>6</v>
      </c>
      <c r="C7" s="22">
        <f>'Cumulative Data-DataEntry Sheet'!C8+'Cumulative Data-DataEntry Sheet'!I8+'Cumulative Data-DataEntry Sheet'!O8+'Cumulative Data-DataEntry Sheet'!U8+'Cumulative Data-DataEntry Sheet'!AA8+'Cumulative Data-DataEntry Sheet'!AG8</f>
        <v>4</v>
      </c>
      <c r="D7" s="22">
        <f>'Cumulative Data-DataEntry Sheet'!D8+'Cumulative Data-DataEntry Sheet'!J8+'Cumulative Data-DataEntry Sheet'!P8+'Cumulative Data-DataEntry Sheet'!V8+'Cumulative Data-DataEntry Sheet'!AB8+'Cumulative Data-DataEntry Sheet'!AH8</f>
        <v>7</v>
      </c>
      <c r="E7" s="22">
        <f>'Cumulative Data-DataEntry Sheet'!E8+'Cumulative Data-DataEntry Sheet'!K8+'Cumulative Data-DataEntry Sheet'!Q8+'Cumulative Data-DataEntry Sheet'!W8+'Cumulative Data-DataEntry Sheet'!AC8+'Cumulative Data-DataEntry Sheet'!AI8</f>
        <v>0</v>
      </c>
      <c r="F7" s="22">
        <f>'Cumulative Data-DataEntry Sheet'!F8+'Cumulative Data-DataEntry Sheet'!L8+'Cumulative Data-DataEntry Sheet'!R8+'Cumulative Data-DataEntry Sheet'!X8+'Cumulative Data-DataEntry Sheet'!AD8+'Cumulative Data-DataEntry Sheet'!AJ8</f>
        <v>0</v>
      </c>
      <c r="G7" s="22">
        <f>'Cumulative Data-DataEntry Sheet'!G8+'Cumulative Data-DataEntry Sheet'!M8+'Cumulative Data-DataEntry Sheet'!S8+'Cumulative Data-DataEntry Sheet'!Y8+'Cumulative Data-DataEntry Sheet'!AE8+'Cumulative Data-DataEntry Sheet'!AK8</f>
        <v>0</v>
      </c>
      <c r="H7" s="21">
        <f t="shared" ref="H7:H29" si="0">SUM(C7:G7)</f>
        <v>11</v>
      </c>
      <c r="I7" s="22">
        <f>'Cumulative Data-DataEntry Sheet'!AN8+'Cumulative Data-DataEntry Sheet'!AT8+'Cumulative Data-DataEntry Sheet'!AZ8+'Cumulative Data-DataEntry Sheet'!BF8+'Cumulative Data-DataEntry Sheet'!BL8+'Cumulative Data-DataEntry Sheet'!BR8</f>
        <v>3</v>
      </c>
      <c r="J7" s="22">
        <f>'Cumulative Data-DataEntry Sheet'!AO8+'Cumulative Data-DataEntry Sheet'!AU8+'Cumulative Data-DataEntry Sheet'!BA8+'Cumulative Data-DataEntry Sheet'!BG8+'Cumulative Data-DataEntry Sheet'!BM8+'Cumulative Data-DataEntry Sheet'!BS8</f>
        <v>3</v>
      </c>
      <c r="K7" s="22">
        <f>'Cumulative Data-DataEntry Sheet'!AP8+'Cumulative Data-DataEntry Sheet'!AV8+'Cumulative Data-DataEntry Sheet'!BB8+'Cumulative Data-DataEntry Sheet'!BH8+'Cumulative Data-DataEntry Sheet'!BN8+'Cumulative Data-DataEntry Sheet'!BT8</f>
        <v>1</v>
      </c>
      <c r="L7" s="22">
        <f>'Cumulative Data-DataEntry Sheet'!AQ8+'Cumulative Data-DataEntry Sheet'!AW8+'Cumulative Data-DataEntry Sheet'!BC8+'Cumulative Data-DataEntry Sheet'!BI8+'Cumulative Data-DataEntry Sheet'!BO8+'Cumulative Data-DataEntry Sheet'!BU8</f>
        <v>4</v>
      </c>
      <c r="M7" s="22">
        <f>'Cumulative Data-DataEntry Sheet'!AR8+'Cumulative Data-DataEntry Sheet'!AX8+'Cumulative Data-DataEntry Sheet'!BD8+'Cumulative Data-DataEntry Sheet'!BJ8+'Cumulative Data-DataEntry Sheet'!BP8+'Cumulative Data-DataEntry Sheet'!BV8</f>
        <v>0</v>
      </c>
      <c r="N7" s="21">
        <f t="shared" ref="N7:N29" si="1">SUM(I7:M7)</f>
        <v>11</v>
      </c>
      <c r="O7" s="22">
        <f>'Cumulative Data-DataEntry Sheet'!BY8+'Cumulative Data-DataEntry Sheet'!CE8+'Cumulative Data-DataEntry Sheet'!CK8+'Cumulative Data-DataEntry Sheet'!CQ8+'Cumulative Data-DataEntry Sheet'!CW8+'Cumulative Data-DataEntry Sheet'!DC8</f>
        <v>0</v>
      </c>
      <c r="P7" s="22">
        <f>'Cumulative Data-DataEntry Sheet'!BZ8+'Cumulative Data-DataEntry Sheet'!CF8+'Cumulative Data-DataEntry Sheet'!CL8+'Cumulative Data-DataEntry Sheet'!CR8+'Cumulative Data-DataEntry Sheet'!CX8+'Cumulative Data-DataEntry Sheet'!DD8</f>
        <v>0</v>
      </c>
      <c r="Q7" s="22">
        <f>'Cumulative Data-DataEntry Sheet'!CA8+'Cumulative Data-DataEntry Sheet'!CG8+'Cumulative Data-DataEntry Sheet'!CM8+'Cumulative Data-DataEntry Sheet'!CS8+'Cumulative Data-DataEntry Sheet'!CY8+'Cumulative Data-DataEntry Sheet'!DE8</f>
        <v>0</v>
      </c>
      <c r="R7" s="22">
        <f>'Cumulative Data-DataEntry Sheet'!CB8+'Cumulative Data-DataEntry Sheet'!CH8+'Cumulative Data-DataEntry Sheet'!CN8+'Cumulative Data-DataEntry Sheet'!CT8+'Cumulative Data-DataEntry Sheet'!CZ8+'Cumulative Data-DataEntry Sheet'!DF8</f>
        <v>3</v>
      </c>
      <c r="S7" s="22">
        <f>'Cumulative Data-DataEntry Sheet'!CC8+'Cumulative Data-DataEntry Sheet'!CI8+'Cumulative Data-DataEntry Sheet'!CO8+'Cumulative Data-DataEntry Sheet'!CU8+'Cumulative Data-DataEntry Sheet'!DA8+'Cumulative Data-DataEntry Sheet'!DG8</f>
        <v>7</v>
      </c>
      <c r="T7" s="21">
        <f t="shared" ref="T7:T29" si="2">SUM(O7:S7)</f>
        <v>10</v>
      </c>
      <c r="U7" s="21">
        <f t="shared" ref="U7:U29" si="3">(H7+N7+T7)</f>
        <v>32</v>
      </c>
    </row>
    <row r="8" spans="1:21" ht="16.5" thickBot="1">
      <c r="A8" s="21">
        <v>3</v>
      </c>
      <c r="B8" s="21" t="s">
        <v>7</v>
      </c>
      <c r="C8" s="22">
        <f>'Cumulative Data-DataEntry Sheet'!C9+'Cumulative Data-DataEntry Sheet'!I9+'Cumulative Data-DataEntry Sheet'!O9+'Cumulative Data-DataEntry Sheet'!U9+'Cumulative Data-DataEntry Sheet'!AA9+'Cumulative Data-DataEntry Sheet'!AG9</f>
        <v>0</v>
      </c>
      <c r="D8" s="22">
        <f>'Cumulative Data-DataEntry Sheet'!D9+'Cumulative Data-DataEntry Sheet'!J9+'Cumulative Data-DataEntry Sheet'!P9+'Cumulative Data-DataEntry Sheet'!V9+'Cumulative Data-DataEntry Sheet'!AB9+'Cumulative Data-DataEntry Sheet'!AH9</f>
        <v>0</v>
      </c>
      <c r="E8" s="22">
        <f>'Cumulative Data-DataEntry Sheet'!E9+'Cumulative Data-DataEntry Sheet'!K9+'Cumulative Data-DataEntry Sheet'!Q9+'Cumulative Data-DataEntry Sheet'!W9+'Cumulative Data-DataEntry Sheet'!AC9+'Cumulative Data-DataEntry Sheet'!AI9</f>
        <v>0</v>
      </c>
      <c r="F8" s="22">
        <f>'Cumulative Data-DataEntry Sheet'!F9+'Cumulative Data-DataEntry Sheet'!L9+'Cumulative Data-DataEntry Sheet'!R9+'Cumulative Data-DataEntry Sheet'!X9+'Cumulative Data-DataEntry Sheet'!AD9+'Cumulative Data-DataEntry Sheet'!AJ9</f>
        <v>0</v>
      </c>
      <c r="G8" s="22">
        <f>'Cumulative Data-DataEntry Sheet'!G9+'Cumulative Data-DataEntry Sheet'!M9+'Cumulative Data-DataEntry Sheet'!S9+'Cumulative Data-DataEntry Sheet'!Y9+'Cumulative Data-DataEntry Sheet'!AE9+'Cumulative Data-DataEntry Sheet'!AK9</f>
        <v>21</v>
      </c>
      <c r="H8" s="21">
        <f t="shared" si="0"/>
        <v>21</v>
      </c>
      <c r="I8" s="22">
        <f>'Cumulative Data-DataEntry Sheet'!AN9+'Cumulative Data-DataEntry Sheet'!AT9+'Cumulative Data-DataEntry Sheet'!AZ9+'Cumulative Data-DataEntry Sheet'!BF9+'Cumulative Data-DataEntry Sheet'!BL9+'Cumulative Data-DataEntry Sheet'!BR9</f>
        <v>21</v>
      </c>
      <c r="J8" s="22">
        <f>'Cumulative Data-DataEntry Sheet'!AO9+'Cumulative Data-DataEntry Sheet'!AU9+'Cumulative Data-DataEntry Sheet'!BA9+'Cumulative Data-DataEntry Sheet'!BG9+'Cumulative Data-DataEntry Sheet'!BM9+'Cumulative Data-DataEntry Sheet'!BS9</f>
        <v>0</v>
      </c>
      <c r="K8" s="22">
        <f>'Cumulative Data-DataEntry Sheet'!AP9+'Cumulative Data-DataEntry Sheet'!AV9+'Cumulative Data-DataEntry Sheet'!BB9+'Cumulative Data-DataEntry Sheet'!BH9+'Cumulative Data-DataEntry Sheet'!BN9+'Cumulative Data-DataEntry Sheet'!BT9</f>
        <v>0</v>
      </c>
      <c r="L8" s="22">
        <f>'Cumulative Data-DataEntry Sheet'!AQ9+'Cumulative Data-DataEntry Sheet'!AW9+'Cumulative Data-DataEntry Sheet'!BC9+'Cumulative Data-DataEntry Sheet'!BI9+'Cumulative Data-DataEntry Sheet'!BO9+'Cumulative Data-DataEntry Sheet'!BU9</f>
        <v>0</v>
      </c>
      <c r="M8" s="22">
        <f>'Cumulative Data-DataEntry Sheet'!AR9+'Cumulative Data-DataEntry Sheet'!AX9+'Cumulative Data-DataEntry Sheet'!BD9+'Cumulative Data-DataEntry Sheet'!BJ9+'Cumulative Data-DataEntry Sheet'!BP9+'Cumulative Data-DataEntry Sheet'!BV9</f>
        <v>0</v>
      </c>
      <c r="N8" s="21">
        <f t="shared" si="1"/>
        <v>21</v>
      </c>
      <c r="O8" s="22">
        <f>'Cumulative Data-DataEntry Sheet'!BY9+'Cumulative Data-DataEntry Sheet'!CE9+'Cumulative Data-DataEntry Sheet'!CK9+'Cumulative Data-DataEntry Sheet'!CQ9+'Cumulative Data-DataEntry Sheet'!CW9+'Cumulative Data-DataEntry Sheet'!DC9</f>
        <v>0</v>
      </c>
      <c r="P8" s="22">
        <f>'Cumulative Data-DataEntry Sheet'!BZ9+'Cumulative Data-DataEntry Sheet'!CF9+'Cumulative Data-DataEntry Sheet'!CL9+'Cumulative Data-DataEntry Sheet'!CR9+'Cumulative Data-DataEntry Sheet'!CX9+'Cumulative Data-DataEntry Sheet'!DD9</f>
        <v>21</v>
      </c>
      <c r="Q8" s="22">
        <f>'Cumulative Data-DataEntry Sheet'!CA9+'Cumulative Data-DataEntry Sheet'!CG9+'Cumulative Data-DataEntry Sheet'!CM9+'Cumulative Data-DataEntry Sheet'!CS9+'Cumulative Data-DataEntry Sheet'!CY9+'Cumulative Data-DataEntry Sheet'!DE9</f>
        <v>0</v>
      </c>
      <c r="R8" s="22">
        <f>'Cumulative Data-DataEntry Sheet'!CB9+'Cumulative Data-DataEntry Sheet'!CH9+'Cumulative Data-DataEntry Sheet'!CN9+'Cumulative Data-DataEntry Sheet'!CT9+'Cumulative Data-DataEntry Sheet'!CZ9+'Cumulative Data-DataEntry Sheet'!DF9</f>
        <v>0</v>
      </c>
      <c r="S8" s="22">
        <f>'Cumulative Data-DataEntry Sheet'!CC9+'Cumulative Data-DataEntry Sheet'!CI9+'Cumulative Data-DataEntry Sheet'!CO9+'Cumulative Data-DataEntry Sheet'!CU9+'Cumulative Data-DataEntry Sheet'!DA9+'Cumulative Data-DataEntry Sheet'!DG9</f>
        <v>0</v>
      </c>
      <c r="T8" s="21">
        <f t="shared" si="2"/>
        <v>21</v>
      </c>
      <c r="U8" s="21">
        <f t="shared" si="3"/>
        <v>63</v>
      </c>
    </row>
    <row r="9" spans="1:21" ht="16.5" thickBot="1">
      <c r="A9" s="21">
        <v>4</v>
      </c>
      <c r="B9" s="21" t="s">
        <v>8</v>
      </c>
      <c r="C9" s="22">
        <f>'Cumulative Data-DataEntry Sheet'!C10+'Cumulative Data-DataEntry Sheet'!I10+'Cumulative Data-DataEntry Sheet'!O10+'Cumulative Data-DataEntry Sheet'!U10+'Cumulative Data-DataEntry Sheet'!AA10+'Cumulative Data-DataEntry Sheet'!AG10</f>
        <v>4</v>
      </c>
      <c r="D9" s="22">
        <f>'Cumulative Data-DataEntry Sheet'!D10+'Cumulative Data-DataEntry Sheet'!J10+'Cumulative Data-DataEntry Sheet'!P10+'Cumulative Data-DataEntry Sheet'!V10+'Cumulative Data-DataEntry Sheet'!AB10+'Cumulative Data-DataEntry Sheet'!AH10</f>
        <v>7</v>
      </c>
      <c r="E9" s="22">
        <f>'Cumulative Data-DataEntry Sheet'!E10+'Cumulative Data-DataEntry Sheet'!K10+'Cumulative Data-DataEntry Sheet'!Q10+'Cumulative Data-DataEntry Sheet'!W10+'Cumulative Data-DataEntry Sheet'!AC10+'Cumulative Data-DataEntry Sheet'!AI10</f>
        <v>0</v>
      </c>
      <c r="F9" s="22">
        <f>'Cumulative Data-DataEntry Sheet'!F10+'Cumulative Data-DataEntry Sheet'!L10+'Cumulative Data-DataEntry Sheet'!R10+'Cumulative Data-DataEntry Sheet'!X10+'Cumulative Data-DataEntry Sheet'!AD10+'Cumulative Data-DataEntry Sheet'!AJ10</f>
        <v>0</v>
      </c>
      <c r="G9" s="22">
        <f>'Cumulative Data-DataEntry Sheet'!G10+'Cumulative Data-DataEntry Sheet'!M10+'Cumulative Data-DataEntry Sheet'!S10+'Cumulative Data-DataEntry Sheet'!Y10+'Cumulative Data-DataEntry Sheet'!AE10+'Cumulative Data-DataEntry Sheet'!AK10</f>
        <v>0</v>
      </c>
      <c r="H9" s="21">
        <f t="shared" si="0"/>
        <v>11</v>
      </c>
      <c r="I9" s="22">
        <f>'Cumulative Data-DataEntry Sheet'!AN10+'Cumulative Data-DataEntry Sheet'!AT10+'Cumulative Data-DataEntry Sheet'!AZ10+'Cumulative Data-DataEntry Sheet'!BF10+'Cumulative Data-DataEntry Sheet'!BL10+'Cumulative Data-DataEntry Sheet'!BR10</f>
        <v>3</v>
      </c>
      <c r="J9" s="22">
        <f>'Cumulative Data-DataEntry Sheet'!AO10+'Cumulative Data-DataEntry Sheet'!AU10+'Cumulative Data-DataEntry Sheet'!BA10+'Cumulative Data-DataEntry Sheet'!BG10+'Cumulative Data-DataEntry Sheet'!BM10+'Cumulative Data-DataEntry Sheet'!BS10</f>
        <v>3</v>
      </c>
      <c r="K9" s="22">
        <f>'Cumulative Data-DataEntry Sheet'!AP10+'Cumulative Data-DataEntry Sheet'!AV10+'Cumulative Data-DataEntry Sheet'!BB10+'Cumulative Data-DataEntry Sheet'!BH10+'Cumulative Data-DataEntry Sheet'!BN10+'Cumulative Data-DataEntry Sheet'!BT10</f>
        <v>1</v>
      </c>
      <c r="L9" s="22">
        <f>'Cumulative Data-DataEntry Sheet'!AQ10+'Cumulative Data-DataEntry Sheet'!AW10+'Cumulative Data-DataEntry Sheet'!BC10+'Cumulative Data-DataEntry Sheet'!BI10+'Cumulative Data-DataEntry Sheet'!BO10+'Cumulative Data-DataEntry Sheet'!BU10</f>
        <v>4</v>
      </c>
      <c r="M9" s="22">
        <f>'Cumulative Data-DataEntry Sheet'!AR10+'Cumulative Data-DataEntry Sheet'!AX10+'Cumulative Data-DataEntry Sheet'!BD10+'Cumulative Data-DataEntry Sheet'!BJ10+'Cumulative Data-DataEntry Sheet'!BP10+'Cumulative Data-DataEntry Sheet'!BV10</f>
        <v>0</v>
      </c>
      <c r="N9" s="21">
        <f t="shared" si="1"/>
        <v>11</v>
      </c>
      <c r="O9" s="22">
        <f>'Cumulative Data-DataEntry Sheet'!BY10+'Cumulative Data-DataEntry Sheet'!CE10+'Cumulative Data-DataEntry Sheet'!CK10+'Cumulative Data-DataEntry Sheet'!CQ10+'Cumulative Data-DataEntry Sheet'!CW10+'Cumulative Data-DataEntry Sheet'!DC10</f>
        <v>0</v>
      </c>
      <c r="P9" s="22">
        <f>'Cumulative Data-DataEntry Sheet'!BZ10+'Cumulative Data-DataEntry Sheet'!CF10+'Cumulative Data-DataEntry Sheet'!CL10+'Cumulative Data-DataEntry Sheet'!CR10+'Cumulative Data-DataEntry Sheet'!CX10+'Cumulative Data-DataEntry Sheet'!DD10</f>
        <v>0</v>
      </c>
      <c r="Q9" s="22">
        <f>'Cumulative Data-DataEntry Sheet'!CA10+'Cumulative Data-DataEntry Sheet'!CG10+'Cumulative Data-DataEntry Sheet'!CM10+'Cumulative Data-DataEntry Sheet'!CS10+'Cumulative Data-DataEntry Sheet'!CY10+'Cumulative Data-DataEntry Sheet'!DE10</f>
        <v>0</v>
      </c>
      <c r="R9" s="22">
        <f>'Cumulative Data-DataEntry Sheet'!CB10+'Cumulative Data-DataEntry Sheet'!CH10+'Cumulative Data-DataEntry Sheet'!CN10+'Cumulative Data-DataEntry Sheet'!CT10+'Cumulative Data-DataEntry Sheet'!CZ10+'Cumulative Data-DataEntry Sheet'!DF10</f>
        <v>3</v>
      </c>
      <c r="S9" s="22">
        <f>'Cumulative Data-DataEntry Sheet'!CC10+'Cumulative Data-DataEntry Sheet'!CI10+'Cumulative Data-DataEntry Sheet'!CO10+'Cumulative Data-DataEntry Sheet'!CU10+'Cumulative Data-DataEntry Sheet'!DA10+'Cumulative Data-DataEntry Sheet'!DG10</f>
        <v>7</v>
      </c>
      <c r="T9" s="21">
        <f t="shared" si="2"/>
        <v>10</v>
      </c>
      <c r="U9" s="21">
        <f t="shared" si="3"/>
        <v>32</v>
      </c>
    </row>
    <row r="10" spans="1:21" ht="16.5" thickBot="1">
      <c r="A10" s="21">
        <v>5</v>
      </c>
      <c r="B10" s="21" t="s">
        <v>9</v>
      </c>
      <c r="C10" s="22">
        <f>'Cumulative Data-DataEntry Sheet'!C11+'Cumulative Data-DataEntry Sheet'!I11+'Cumulative Data-DataEntry Sheet'!O11+'Cumulative Data-DataEntry Sheet'!U11+'Cumulative Data-DataEntry Sheet'!AA11+'Cumulative Data-DataEntry Sheet'!AG11</f>
        <v>0</v>
      </c>
      <c r="D10" s="22">
        <f>'Cumulative Data-DataEntry Sheet'!D11+'Cumulative Data-DataEntry Sheet'!J11+'Cumulative Data-DataEntry Sheet'!P11+'Cumulative Data-DataEntry Sheet'!V11+'Cumulative Data-DataEntry Sheet'!AB11+'Cumulative Data-DataEntry Sheet'!AH11</f>
        <v>0</v>
      </c>
      <c r="E10" s="22">
        <f>'Cumulative Data-DataEntry Sheet'!E11+'Cumulative Data-DataEntry Sheet'!K11+'Cumulative Data-DataEntry Sheet'!Q11+'Cumulative Data-DataEntry Sheet'!W11+'Cumulative Data-DataEntry Sheet'!AC11+'Cumulative Data-DataEntry Sheet'!AI11</f>
        <v>0</v>
      </c>
      <c r="F10" s="22">
        <f>'Cumulative Data-DataEntry Sheet'!F11+'Cumulative Data-DataEntry Sheet'!L11+'Cumulative Data-DataEntry Sheet'!R11+'Cumulative Data-DataEntry Sheet'!X11+'Cumulative Data-DataEntry Sheet'!AD11+'Cumulative Data-DataEntry Sheet'!AJ11</f>
        <v>0</v>
      </c>
      <c r="G10" s="22">
        <f>'Cumulative Data-DataEntry Sheet'!G11+'Cumulative Data-DataEntry Sheet'!M11+'Cumulative Data-DataEntry Sheet'!S11+'Cumulative Data-DataEntry Sheet'!Y11+'Cumulative Data-DataEntry Sheet'!AE11+'Cumulative Data-DataEntry Sheet'!AK11</f>
        <v>21</v>
      </c>
      <c r="H10" s="21">
        <f t="shared" si="0"/>
        <v>21</v>
      </c>
      <c r="I10" s="22">
        <f>'Cumulative Data-DataEntry Sheet'!AN11+'Cumulative Data-DataEntry Sheet'!AT11+'Cumulative Data-DataEntry Sheet'!AZ11+'Cumulative Data-DataEntry Sheet'!BF11+'Cumulative Data-DataEntry Sheet'!BL11+'Cumulative Data-DataEntry Sheet'!BR11</f>
        <v>21</v>
      </c>
      <c r="J10" s="22">
        <f>'Cumulative Data-DataEntry Sheet'!AO11+'Cumulative Data-DataEntry Sheet'!AU11+'Cumulative Data-DataEntry Sheet'!BA11+'Cumulative Data-DataEntry Sheet'!BG11+'Cumulative Data-DataEntry Sheet'!BM11+'Cumulative Data-DataEntry Sheet'!BS11</f>
        <v>0</v>
      </c>
      <c r="K10" s="22">
        <f>'Cumulative Data-DataEntry Sheet'!AP11+'Cumulative Data-DataEntry Sheet'!AV11+'Cumulative Data-DataEntry Sheet'!BB11+'Cumulative Data-DataEntry Sheet'!BH11+'Cumulative Data-DataEntry Sheet'!BN11+'Cumulative Data-DataEntry Sheet'!BT11</f>
        <v>0</v>
      </c>
      <c r="L10" s="22">
        <f>'Cumulative Data-DataEntry Sheet'!AQ11+'Cumulative Data-DataEntry Sheet'!AW11+'Cumulative Data-DataEntry Sheet'!BC11+'Cumulative Data-DataEntry Sheet'!BI11+'Cumulative Data-DataEntry Sheet'!BO11+'Cumulative Data-DataEntry Sheet'!BU11</f>
        <v>0</v>
      </c>
      <c r="M10" s="22">
        <f>'Cumulative Data-DataEntry Sheet'!AR11+'Cumulative Data-DataEntry Sheet'!AX11+'Cumulative Data-DataEntry Sheet'!BD11+'Cumulative Data-DataEntry Sheet'!BJ11+'Cumulative Data-DataEntry Sheet'!BP11+'Cumulative Data-DataEntry Sheet'!BV11</f>
        <v>0</v>
      </c>
      <c r="N10" s="21">
        <f t="shared" si="1"/>
        <v>21</v>
      </c>
      <c r="O10" s="22">
        <f>'Cumulative Data-DataEntry Sheet'!BY11+'Cumulative Data-DataEntry Sheet'!CE11+'Cumulative Data-DataEntry Sheet'!CK11+'Cumulative Data-DataEntry Sheet'!CQ11+'Cumulative Data-DataEntry Sheet'!CW11+'Cumulative Data-DataEntry Sheet'!DC11</f>
        <v>0</v>
      </c>
      <c r="P10" s="22">
        <f>'Cumulative Data-DataEntry Sheet'!BZ11+'Cumulative Data-DataEntry Sheet'!CF11+'Cumulative Data-DataEntry Sheet'!CL11+'Cumulative Data-DataEntry Sheet'!CR11+'Cumulative Data-DataEntry Sheet'!CX11+'Cumulative Data-DataEntry Sheet'!DD11</f>
        <v>21</v>
      </c>
      <c r="Q10" s="22">
        <f>'Cumulative Data-DataEntry Sheet'!CA11+'Cumulative Data-DataEntry Sheet'!CG11+'Cumulative Data-DataEntry Sheet'!CM11+'Cumulative Data-DataEntry Sheet'!CS11+'Cumulative Data-DataEntry Sheet'!CY11+'Cumulative Data-DataEntry Sheet'!DE11</f>
        <v>0</v>
      </c>
      <c r="R10" s="22">
        <f>'Cumulative Data-DataEntry Sheet'!CB11+'Cumulative Data-DataEntry Sheet'!CH11+'Cumulative Data-DataEntry Sheet'!CN11+'Cumulative Data-DataEntry Sheet'!CT11+'Cumulative Data-DataEntry Sheet'!CZ11+'Cumulative Data-DataEntry Sheet'!DF11</f>
        <v>0</v>
      </c>
      <c r="S10" s="22">
        <f>'Cumulative Data-DataEntry Sheet'!CC11+'Cumulative Data-DataEntry Sheet'!CI11+'Cumulative Data-DataEntry Sheet'!CO11+'Cumulative Data-DataEntry Sheet'!CU11+'Cumulative Data-DataEntry Sheet'!DA11+'Cumulative Data-DataEntry Sheet'!DG11</f>
        <v>0</v>
      </c>
      <c r="T10" s="21">
        <f t="shared" si="2"/>
        <v>21</v>
      </c>
      <c r="U10" s="21">
        <f t="shared" si="3"/>
        <v>63</v>
      </c>
    </row>
    <row r="11" spans="1:21" ht="16.5" thickBot="1">
      <c r="A11" s="21">
        <v>6</v>
      </c>
      <c r="B11" s="21" t="s">
        <v>10</v>
      </c>
      <c r="C11" s="22">
        <f>'Cumulative Data-DataEntry Sheet'!C12+'Cumulative Data-DataEntry Sheet'!I12+'Cumulative Data-DataEntry Sheet'!O12+'Cumulative Data-DataEntry Sheet'!U12+'Cumulative Data-DataEntry Sheet'!AA12+'Cumulative Data-DataEntry Sheet'!AG12</f>
        <v>4</v>
      </c>
      <c r="D11" s="22">
        <f>'Cumulative Data-DataEntry Sheet'!D12+'Cumulative Data-DataEntry Sheet'!J12+'Cumulative Data-DataEntry Sheet'!P12+'Cumulative Data-DataEntry Sheet'!V12+'Cumulative Data-DataEntry Sheet'!AB12+'Cumulative Data-DataEntry Sheet'!AH12</f>
        <v>7</v>
      </c>
      <c r="E11" s="22">
        <f>'Cumulative Data-DataEntry Sheet'!E12+'Cumulative Data-DataEntry Sheet'!K12+'Cumulative Data-DataEntry Sheet'!Q12+'Cumulative Data-DataEntry Sheet'!W12+'Cumulative Data-DataEntry Sheet'!AC12+'Cumulative Data-DataEntry Sheet'!AI12</f>
        <v>0</v>
      </c>
      <c r="F11" s="22">
        <f>'Cumulative Data-DataEntry Sheet'!F12+'Cumulative Data-DataEntry Sheet'!L12+'Cumulative Data-DataEntry Sheet'!R12+'Cumulative Data-DataEntry Sheet'!X12+'Cumulative Data-DataEntry Sheet'!AD12+'Cumulative Data-DataEntry Sheet'!AJ12</f>
        <v>0</v>
      </c>
      <c r="G11" s="22">
        <f>'Cumulative Data-DataEntry Sheet'!G12+'Cumulative Data-DataEntry Sheet'!M12+'Cumulative Data-DataEntry Sheet'!S12+'Cumulative Data-DataEntry Sheet'!Y12+'Cumulative Data-DataEntry Sheet'!AE12+'Cumulative Data-DataEntry Sheet'!AK12</f>
        <v>0</v>
      </c>
      <c r="H11" s="21">
        <f t="shared" si="0"/>
        <v>11</v>
      </c>
      <c r="I11" s="22">
        <f>'Cumulative Data-DataEntry Sheet'!AN12+'Cumulative Data-DataEntry Sheet'!AT12+'Cumulative Data-DataEntry Sheet'!AZ12+'Cumulative Data-DataEntry Sheet'!BF12+'Cumulative Data-DataEntry Sheet'!BL12+'Cumulative Data-DataEntry Sheet'!BR12</f>
        <v>3</v>
      </c>
      <c r="J11" s="22">
        <f>'Cumulative Data-DataEntry Sheet'!AO12+'Cumulative Data-DataEntry Sheet'!AU12+'Cumulative Data-DataEntry Sheet'!BA12+'Cumulative Data-DataEntry Sheet'!BG12+'Cumulative Data-DataEntry Sheet'!BM12+'Cumulative Data-DataEntry Sheet'!BS12</f>
        <v>3</v>
      </c>
      <c r="K11" s="22">
        <f>'Cumulative Data-DataEntry Sheet'!AP12+'Cumulative Data-DataEntry Sheet'!AV12+'Cumulative Data-DataEntry Sheet'!BB12+'Cumulative Data-DataEntry Sheet'!BH12+'Cumulative Data-DataEntry Sheet'!BN12+'Cumulative Data-DataEntry Sheet'!BT12</f>
        <v>1</v>
      </c>
      <c r="L11" s="22">
        <f>'Cumulative Data-DataEntry Sheet'!AQ12+'Cumulative Data-DataEntry Sheet'!AW12+'Cumulative Data-DataEntry Sheet'!BC12+'Cumulative Data-DataEntry Sheet'!BI12+'Cumulative Data-DataEntry Sheet'!BO12+'Cumulative Data-DataEntry Sheet'!BU12</f>
        <v>4</v>
      </c>
      <c r="M11" s="22">
        <f>'Cumulative Data-DataEntry Sheet'!AR12+'Cumulative Data-DataEntry Sheet'!AX12+'Cumulative Data-DataEntry Sheet'!BD12+'Cumulative Data-DataEntry Sheet'!BJ12+'Cumulative Data-DataEntry Sheet'!BP12+'Cumulative Data-DataEntry Sheet'!BV12</f>
        <v>0</v>
      </c>
      <c r="N11" s="21">
        <f t="shared" si="1"/>
        <v>11</v>
      </c>
      <c r="O11" s="22">
        <f>'Cumulative Data-DataEntry Sheet'!BY12+'Cumulative Data-DataEntry Sheet'!CE12+'Cumulative Data-DataEntry Sheet'!CK12+'Cumulative Data-DataEntry Sheet'!CQ12+'Cumulative Data-DataEntry Sheet'!CW12+'Cumulative Data-DataEntry Sheet'!DC12</f>
        <v>0</v>
      </c>
      <c r="P11" s="22">
        <f>'Cumulative Data-DataEntry Sheet'!BZ12+'Cumulative Data-DataEntry Sheet'!CF12+'Cumulative Data-DataEntry Sheet'!CL12+'Cumulative Data-DataEntry Sheet'!CR12+'Cumulative Data-DataEntry Sheet'!CX12+'Cumulative Data-DataEntry Sheet'!DD12</f>
        <v>0</v>
      </c>
      <c r="Q11" s="22">
        <f>'Cumulative Data-DataEntry Sheet'!CA12+'Cumulative Data-DataEntry Sheet'!CG12+'Cumulative Data-DataEntry Sheet'!CM12+'Cumulative Data-DataEntry Sheet'!CS12+'Cumulative Data-DataEntry Sheet'!CY12+'Cumulative Data-DataEntry Sheet'!DE12</f>
        <v>0</v>
      </c>
      <c r="R11" s="22">
        <f>'Cumulative Data-DataEntry Sheet'!CB12+'Cumulative Data-DataEntry Sheet'!CH12+'Cumulative Data-DataEntry Sheet'!CN12+'Cumulative Data-DataEntry Sheet'!CT12+'Cumulative Data-DataEntry Sheet'!CZ12+'Cumulative Data-DataEntry Sheet'!DF12</f>
        <v>3</v>
      </c>
      <c r="S11" s="22">
        <f>'Cumulative Data-DataEntry Sheet'!CC12+'Cumulative Data-DataEntry Sheet'!CI12+'Cumulative Data-DataEntry Sheet'!CO12+'Cumulative Data-DataEntry Sheet'!CU12+'Cumulative Data-DataEntry Sheet'!DA12+'Cumulative Data-DataEntry Sheet'!DG12</f>
        <v>7</v>
      </c>
      <c r="T11" s="21">
        <f t="shared" si="2"/>
        <v>10</v>
      </c>
      <c r="U11" s="21">
        <f t="shared" si="3"/>
        <v>32</v>
      </c>
    </row>
    <row r="12" spans="1:21" ht="16.5" thickBot="1">
      <c r="A12" s="21">
        <v>7</v>
      </c>
      <c r="B12" s="21" t="s">
        <v>11</v>
      </c>
      <c r="C12" s="22">
        <f>'Cumulative Data-DataEntry Sheet'!C13+'Cumulative Data-DataEntry Sheet'!I13+'Cumulative Data-DataEntry Sheet'!O13+'Cumulative Data-DataEntry Sheet'!U13+'Cumulative Data-DataEntry Sheet'!AA13+'Cumulative Data-DataEntry Sheet'!AG13</f>
        <v>0</v>
      </c>
      <c r="D12" s="22">
        <f>'Cumulative Data-DataEntry Sheet'!D13+'Cumulative Data-DataEntry Sheet'!J13+'Cumulative Data-DataEntry Sheet'!P13+'Cumulative Data-DataEntry Sheet'!V13+'Cumulative Data-DataEntry Sheet'!AB13+'Cumulative Data-DataEntry Sheet'!AH13</f>
        <v>0</v>
      </c>
      <c r="E12" s="22">
        <f>'Cumulative Data-DataEntry Sheet'!E13+'Cumulative Data-DataEntry Sheet'!K13+'Cumulative Data-DataEntry Sheet'!Q13+'Cumulative Data-DataEntry Sheet'!W13+'Cumulative Data-DataEntry Sheet'!AC13+'Cumulative Data-DataEntry Sheet'!AI13</f>
        <v>0</v>
      </c>
      <c r="F12" s="22">
        <f>'Cumulative Data-DataEntry Sheet'!F13+'Cumulative Data-DataEntry Sheet'!L13+'Cumulative Data-DataEntry Sheet'!R13+'Cumulative Data-DataEntry Sheet'!X13+'Cumulative Data-DataEntry Sheet'!AD13+'Cumulative Data-DataEntry Sheet'!AJ13</f>
        <v>0</v>
      </c>
      <c r="G12" s="22">
        <f>'Cumulative Data-DataEntry Sheet'!G13+'Cumulative Data-DataEntry Sheet'!M13+'Cumulative Data-DataEntry Sheet'!S13+'Cumulative Data-DataEntry Sheet'!Y13+'Cumulative Data-DataEntry Sheet'!AE13+'Cumulative Data-DataEntry Sheet'!AK13</f>
        <v>21</v>
      </c>
      <c r="H12" s="21">
        <f t="shared" si="0"/>
        <v>21</v>
      </c>
      <c r="I12" s="22">
        <f>'Cumulative Data-DataEntry Sheet'!AN13+'Cumulative Data-DataEntry Sheet'!AT13+'Cumulative Data-DataEntry Sheet'!AZ13+'Cumulative Data-DataEntry Sheet'!BF13+'Cumulative Data-DataEntry Sheet'!BL13+'Cumulative Data-DataEntry Sheet'!BR13</f>
        <v>21</v>
      </c>
      <c r="J12" s="22">
        <f>'Cumulative Data-DataEntry Sheet'!AO13+'Cumulative Data-DataEntry Sheet'!AU13+'Cumulative Data-DataEntry Sheet'!BA13+'Cumulative Data-DataEntry Sheet'!BG13+'Cumulative Data-DataEntry Sheet'!BM13+'Cumulative Data-DataEntry Sheet'!BS13</f>
        <v>0</v>
      </c>
      <c r="K12" s="22">
        <f>'Cumulative Data-DataEntry Sheet'!AP13+'Cumulative Data-DataEntry Sheet'!AV13+'Cumulative Data-DataEntry Sheet'!BB13+'Cumulative Data-DataEntry Sheet'!BH13+'Cumulative Data-DataEntry Sheet'!BN13+'Cumulative Data-DataEntry Sheet'!BT13</f>
        <v>0</v>
      </c>
      <c r="L12" s="22">
        <f>'Cumulative Data-DataEntry Sheet'!AQ13+'Cumulative Data-DataEntry Sheet'!AW13+'Cumulative Data-DataEntry Sheet'!BC13+'Cumulative Data-DataEntry Sheet'!BI13+'Cumulative Data-DataEntry Sheet'!BO13+'Cumulative Data-DataEntry Sheet'!BU13</f>
        <v>0</v>
      </c>
      <c r="M12" s="22">
        <f>'Cumulative Data-DataEntry Sheet'!AR13+'Cumulative Data-DataEntry Sheet'!AX13+'Cumulative Data-DataEntry Sheet'!BD13+'Cumulative Data-DataEntry Sheet'!BJ13+'Cumulative Data-DataEntry Sheet'!BP13+'Cumulative Data-DataEntry Sheet'!BV13</f>
        <v>0</v>
      </c>
      <c r="N12" s="21">
        <f t="shared" si="1"/>
        <v>21</v>
      </c>
      <c r="O12" s="22">
        <f>'Cumulative Data-DataEntry Sheet'!BY13+'Cumulative Data-DataEntry Sheet'!CE13+'Cumulative Data-DataEntry Sheet'!CK13+'Cumulative Data-DataEntry Sheet'!CQ13+'Cumulative Data-DataEntry Sheet'!CW13+'Cumulative Data-DataEntry Sheet'!DC13</f>
        <v>0</v>
      </c>
      <c r="P12" s="22">
        <f>'Cumulative Data-DataEntry Sheet'!BZ13+'Cumulative Data-DataEntry Sheet'!CF13+'Cumulative Data-DataEntry Sheet'!CL13+'Cumulative Data-DataEntry Sheet'!CR13+'Cumulative Data-DataEntry Sheet'!CX13+'Cumulative Data-DataEntry Sheet'!DD13</f>
        <v>21</v>
      </c>
      <c r="Q12" s="22">
        <f>'Cumulative Data-DataEntry Sheet'!CA13+'Cumulative Data-DataEntry Sheet'!CG13+'Cumulative Data-DataEntry Sheet'!CM13+'Cumulative Data-DataEntry Sheet'!CS13+'Cumulative Data-DataEntry Sheet'!CY13+'Cumulative Data-DataEntry Sheet'!DE13</f>
        <v>0</v>
      </c>
      <c r="R12" s="22">
        <f>'Cumulative Data-DataEntry Sheet'!CB13+'Cumulative Data-DataEntry Sheet'!CH13+'Cumulative Data-DataEntry Sheet'!CN13+'Cumulative Data-DataEntry Sheet'!CT13+'Cumulative Data-DataEntry Sheet'!CZ13+'Cumulative Data-DataEntry Sheet'!DF13</f>
        <v>0</v>
      </c>
      <c r="S12" s="22">
        <f>'Cumulative Data-DataEntry Sheet'!CC13+'Cumulative Data-DataEntry Sheet'!CI13+'Cumulative Data-DataEntry Sheet'!CO13+'Cumulative Data-DataEntry Sheet'!CU13+'Cumulative Data-DataEntry Sheet'!DA13+'Cumulative Data-DataEntry Sheet'!DG13</f>
        <v>0</v>
      </c>
      <c r="T12" s="21">
        <f t="shared" si="2"/>
        <v>21</v>
      </c>
      <c r="U12" s="21">
        <f t="shared" si="3"/>
        <v>63</v>
      </c>
    </row>
    <row r="13" spans="1:21" ht="16.5" thickBot="1">
      <c r="A13" s="21">
        <v>8</v>
      </c>
      <c r="B13" s="21" t="s">
        <v>12</v>
      </c>
      <c r="C13" s="22">
        <f>'Cumulative Data-DataEntry Sheet'!C14+'Cumulative Data-DataEntry Sheet'!I14+'Cumulative Data-DataEntry Sheet'!O14+'Cumulative Data-DataEntry Sheet'!U14+'Cumulative Data-DataEntry Sheet'!AA14+'Cumulative Data-DataEntry Sheet'!AG14</f>
        <v>4</v>
      </c>
      <c r="D13" s="22">
        <f>'Cumulative Data-DataEntry Sheet'!D14+'Cumulative Data-DataEntry Sheet'!J14+'Cumulative Data-DataEntry Sheet'!P14+'Cumulative Data-DataEntry Sheet'!V14+'Cumulative Data-DataEntry Sheet'!AB14+'Cumulative Data-DataEntry Sheet'!AH14</f>
        <v>7</v>
      </c>
      <c r="E13" s="22">
        <f>'Cumulative Data-DataEntry Sheet'!E14+'Cumulative Data-DataEntry Sheet'!K14+'Cumulative Data-DataEntry Sheet'!Q14+'Cumulative Data-DataEntry Sheet'!W14+'Cumulative Data-DataEntry Sheet'!AC14+'Cumulative Data-DataEntry Sheet'!AI14</f>
        <v>0</v>
      </c>
      <c r="F13" s="22">
        <f>'Cumulative Data-DataEntry Sheet'!F14+'Cumulative Data-DataEntry Sheet'!L14+'Cumulative Data-DataEntry Sheet'!R14+'Cumulative Data-DataEntry Sheet'!X14+'Cumulative Data-DataEntry Sheet'!AD14+'Cumulative Data-DataEntry Sheet'!AJ14</f>
        <v>0</v>
      </c>
      <c r="G13" s="22">
        <f>'Cumulative Data-DataEntry Sheet'!G14+'Cumulative Data-DataEntry Sheet'!M14+'Cumulative Data-DataEntry Sheet'!S14+'Cumulative Data-DataEntry Sheet'!Y14+'Cumulative Data-DataEntry Sheet'!AE14+'Cumulative Data-DataEntry Sheet'!AK14</f>
        <v>0</v>
      </c>
      <c r="H13" s="21">
        <f t="shared" si="0"/>
        <v>11</v>
      </c>
      <c r="I13" s="22">
        <f>'Cumulative Data-DataEntry Sheet'!AN14+'Cumulative Data-DataEntry Sheet'!AT14+'Cumulative Data-DataEntry Sheet'!AZ14+'Cumulative Data-DataEntry Sheet'!BF14+'Cumulative Data-DataEntry Sheet'!BL14+'Cumulative Data-DataEntry Sheet'!BR14</f>
        <v>3</v>
      </c>
      <c r="J13" s="22">
        <f>'Cumulative Data-DataEntry Sheet'!AO14+'Cumulative Data-DataEntry Sheet'!AU14+'Cumulative Data-DataEntry Sheet'!BA14+'Cumulative Data-DataEntry Sheet'!BG14+'Cumulative Data-DataEntry Sheet'!BM14+'Cumulative Data-DataEntry Sheet'!BS14</f>
        <v>3</v>
      </c>
      <c r="K13" s="22">
        <f>'Cumulative Data-DataEntry Sheet'!AP14+'Cumulative Data-DataEntry Sheet'!AV14+'Cumulative Data-DataEntry Sheet'!BB14+'Cumulative Data-DataEntry Sheet'!BH14+'Cumulative Data-DataEntry Sheet'!BN14+'Cumulative Data-DataEntry Sheet'!BT14</f>
        <v>1</v>
      </c>
      <c r="L13" s="22">
        <f>'Cumulative Data-DataEntry Sheet'!AQ14+'Cumulative Data-DataEntry Sheet'!AW14+'Cumulative Data-DataEntry Sheet'!BC14+'Cumulative Data-DataEntry Sheet'!BI14+'Cumulative Data-DataEntry Sheet'!BO14+'Cumulative Data-DataEntry Sheet'!BU14</f>
        <v>4</v>
      </c>
      <c r="M13" s="22">
        <f>'Cumulative Data-DataEntry Sheet'!AR14+'Cumulative Data-DataEntry Sheet'!AX14+'Cumulative Data-DataEntry Sheet'!BD14+'Cumulative Data-DataEntry Sheet'!BJ14+'Cumulative Data-DataEntry Sheet'!BP14+'Cumulative Data-DataEntry Sheet'!BV14</f>
        <v>0</v>
      </c>
      <c r="N13" s="21">
        <f t="shared" si="1"/>
        <v>11</v>
      </c>
      <c r="O13" s="22">
        <f>'Cumulative Data-DataEntry Sheet'!BY14+'Cumulative Data-DataEntry Sheet'!CE14+'Cumulative Data-DataEntry Sheet'!CK14+'Cumulative Data-DataEntry Sheet'!CQ14+'Cumulative Data-DataEntry Sheet'!CW14+'Cumulative Data-DataEntry Sheet'!DC14</f>
        <v>0</v>
      </c>
      <c r="P13" s="22">
        <f>'Cumulative Data-DataEntry Sheet'!BZ14+'Cumulative Data-DataEntry Sheet'!CF14+'Cumulative Data-DataEntry Sheet'!CL14+'Cumulative Data-DataEntry Sheet'!CR14+'Cumulative Data-DataEntry Sheet'!CX14+'Cumulative Data-DataEntry Sheet'!DD14</f>
        <v>0</v>
      </c>
      <c r="Q13" s="22">
        <f>'Cumulative Data-DataEntry Sheet'!CA14+'Cumulative Data-DataEntry Sheet'!CG14+'Cumulative Data-DataEntry Sheet'!CM14+'Cumulative Data-DataEntry Sheet'!CS14+'Cumulative Data-DataEntry Sheet'!CY14+'Cumulative Data-DataEntry Sheet'!DE14</f>
        <v>0</v>
      </c>
      <c r="R13" s="22">
        <f>'Cumulative Data-DataEntry Sheet'!CB14+'Cumulative Data-DataEntry Sheet'!CH14+'Cumulative Data-DataEntry Sheet'!CN14+'Cumulative Data-DataEntry Sheet'!CT14+'Cumulative Data-DataEntry Sheet'!CZ14+'Cumulative Data-DataEntry Sheet'!DF14</f>
        <v>3</v>
      </c>
      <c r="S13" s="22">
        <f>'Cumulative Data-DataEntry Sheet'!CC14+'Cumulative Data-DataEntry Sheet'!CI14+'Cumulative Data-DataEntry Sheet'!CO14+'Cumulative Data-DataEntry Sheet'!CU14+'Cumulative Data-DataEntry Sheet'!DA14+'Cumulative Data-DataEntry Sheet'!DG14</f>
        <v>7</v>
      </c>
      <c r="T13" s="21">
        <f t="shared" si="2"/>
        <v>10</v>
      </c>
      <c r="U13" s="21">
        <f t="shared" si="3"/>
        <v>32</v>
      </c>
    </row>
    <row r="14" spans="1:21" ht="16.5" thickBot="1">
      <c r="A14" s="21">
        <v>9</v>
      </c>
      <c r="B14" s="21" t="s">
        <v>13</v>
      </c>
      <c r="C14" s="22">
        <f>'Cumulative Data-DataEntry Sheet'!C15+'Cumulative Data-DataEntry Sheet'!I15+'Cumulative Data-DataEntry Sheet'!O15+'Cumulative Data-DataEntry Sheet'!U15+'Cumulative Data-DataEntry Sheet'!AA15+'Cumulative Data-DataEntry Sheet'!AG15</f>
        <v>0</v>
      </c>
      <c r="D14" s="22">
        <f>'Cumulative Data-DataEntry Sheet'!D15+'Cumulative Data-DataEntry Sheet'!J15+'Cumulative Data-DataEntry Sheet'!P15+'Cumulative Data-DataEntry Sheet'!V15+'Cumulative Data-DataEntry Sheet'!AB15+'Cumulative Data-DataEntry Sheet'!AH15</f>
        <v>0</v>
      </c>
      <c r="E14" s="22">
        <f>'Cumulative Data-DataEntry Sheet'!E15+'Cumulative Data-DataEntry Sheet'!K15+'Cumulative Data-DataEntry Sheet'!Q15+'Cumulative Data-DataEntry Sheet'!W15+'Cumulative Data-DataEntry Sheet'!AC15+'Cumulative Data-DataEntry Sheet'!AI15</f>
        <v>0</v>
      </c>
      <c r="F14" s="22">
        <f>'Cumulative Data-DataEntry Sheet'!F15+'Cumulative Data-DataEntry Sheet'!L15+'Cumulative Data-DataEntry Sheet'!R15+'Cumulative Data-DataEntry Sheet'!X15+'Cumulative Data-DataEntry Sheet'!AD15+'Cumulative Data-DataEntry Sheet'!AJ15</f>
        <v>0</v>
      </c>
      <c r="G14" s="22">
        <f>'Cumulative Data-DataEntry Sheet'!G15+'Cumulative Data-DataEntry Sheet'!M15+'Cumulative Data-DataEntry Sheet'!S15+'Cumulative Data-DataEntry Sheet'!Y15+'Cumulative Data-DataEntry Sheet'!AE15+'Cumulative Data-DataEntry Sheet'!AK15</f>
        <v>21</v>
      </c>
      <c r="H14" s="21">
        <f t="shared" si="0"/>
        <v>21</v>
      </c>
      <c r="I14" s="22">
        <f>'Cumulative Data-DataEntry Sheet'!AN15+'Cumulative Data-DataEntry Sheet'!AT15+'Cumulative Data-DataEntry Sheet'!AZ15+'Cumulative Data-DataEntry Sheet'!BF15+'Cumulative Data-DataEntry Sheet'!BL15+'Cumulative Data-DataEntry Sheet'!BR15</f>
        <v>21</v>
      </c>
      <c r="J14" s="22">
        <f>'Cumulative Data-DataEntry Sheet'!AO15+'Cumulative Data-DataEntry Sheet'!AU15+'Cumulative Data-DataEntry Sheet'!BA15+'Cumulative Data-DataEntry Sheet'!BG15+'Cumulative Data-DataEntry Sheet'!BM15+'Cumulative Data-DataEntry Sheet'!BS15</f>
        <v>0</v>
      </c>
      <c r="K14" s="22">
        <f>'Cumulative Data-DataEntry Sheet'!AP15+'Cumulative Data-DataEntry Sheet'!AV15+'Cumulative Data-DataEntry Sheet'!BB15+'Cumulative Data-DataEntry Sheet'!BH15+'Cumulative Data-DataEntry Sheet'!BN15+'Cumulative Data-DataEntry Sheet'!BT15</f>
        <v>0</v>
      </c>
      <c r="L14" s="22">
        <f>'Cumulative Data-DataEntry Sheet'!AQ15+'Cumulative Data-DataEntry Sheet'!AW15+'Cumulative Data-DataEntry Sheet'!BC15+'Cumulative Data-DataEntry Sheet'!BI15+'Cumulative Data-DataEntry Sheet'!BO15+'Cumulative Data-DataEntry Sheet'!BU15</f>
        <v>0</v>
      </c>
      <c r="M14" s="22">
        <f>'Cumulative Data-DataEntry Sheet'!AR15+'Cumulative Data-DataEntry Sheet'!AX15+'Cumulative Data-DataEntry Sheet'!BD15+'Cumulative Data-DataEntry Sheet'!BJ15+'Cumulative Data-DataEntry Sheet'!BP15+'Cumulative Data-DataEntry Sheet'!BV15</f>
        <v>0</v>
      </c>
      <c r="N14" s="21">
        <f t="shared" si="1"/>
        <v>21</v>
      </c>
      <c r="O14" s="22">
        <f>'Cumulative Data-DataEntry Sheet'!BY15+'Cumulative Data-DataEntry Sheet'!CE15+'Cumulative Data-DataEntry Sheet'!CK15+'Cumulative Data-DataEntry Sheet'!CQ15+'Cumulative Data-DataEntry Sheet'!CW15+'Cumulative Data-DataEntry Sheet'!DC15</f>
        <v>0</v>
      </c>
      <c r="P14" s="22">
        <f>'Cumulative Data-DataEntry Sheet'!BZ15+'Cumulative Data-DataEntry Sheet'!CF15+'Cumulative Data-DataEntry Sheet'!CL15+'Cumulative Data-DataEntry Sheet'!CR15+'Cumulative Data-DataEntry Sheet'!CX15+'Cumulative Data-DataEntry Sheet'!DD15</f>
        <v>21</v>
      </c>
      <c r="Q14" s="22">
        <f>'Cumulative Data-DataEntry Sheet'!CA15+'Cumulative Data-DataEntry Sheet'!CG15+'Cumulative Data-DataEntry Sheet'!CM15+'Cumulative Data-DataEntry Sheet'!CS15+'Cumulative Data-DataEntry Sheet'!CY15+'Cumulative Data-DataEntry Sheet'!DE15</f>
        <v>0</v>
      </c>
      <c r="R14" s="22">
        <f>'Cumulative Data-DataEntry Sheet'!CB15+'Cumulative Data-DataEntry Sheet'!CH15+'Cumulative Data-DataEntry Sheet'!CN15+'Cumulative Data-DataEntry Sheet'!CT15+'Cumulative Data-DataEntry Sheet'!CZ15+'Cumulative Data-DataEntry Sheet'!DF15</f>
        <v>0</v>
      </c>
      <c r="S14" s="22">
        <f>'Cumulative Data-DataEntry Sheet'!CC15+'Cumulative Data-DataEntry Sheet'!CI15+'Cumulative Data-DataEntry Sheet'!CO15+'Cumulative Data-DataEntry Sheet'!CU15+'Cumulative Data-DataEntry Sheet'!DA15+'Cumulative Data-DataEntry Sheet'!DG15</f>
        <v>0</v>
      </c>
      <c r="T14" s="21">
        <f t="shared" si="2"/>
        <v>21</v>
      </c>
      <c r="U14" s="21">
        <f t="shared" si="3"/>
        <v>63</v>
      </c>
    </row>
    <row r="15" spans="1:21" ht="16.5" thickBot="1">
      <c r="A15" s="21">
        <v>10</v>
      </c>
      <c r="B15" s="21" t="s">
        <v>14</v>
      </c>
      <c r="C15" s="22">
        <f>'Cumulative Data-DataEntry Sheet'!C16+'Cumulative Data-DataEntry Sheet'!I16+'Cumulative Data-DataEntry Sheet'!O16+'Cumulative Data-DataEntry Sheet'!U16+'Cumulative Data-DataEntry Sheet'!AA16+'Cumulative Data-DataEntry Sheet'!AG16</f>
        <v>4</v>
      </c>
      <c r="D15" s="22">
        <f>'Cumulative Data-DataEntry Sheet'!D16+'Cumulative Data-DataEntry Sheet'!J16+'Cumulative Data-DataEntry Sheet'!P16+'Cumulative Data-DataEntry Sheet'!V16+'Cumulative Data-DataEntry Sheet'!AB16+'Cumulative Data-DataEntry Sheet'!AH16</f>
        <v>7</v>
      </c>
      <c r="E15" s="22">
        <f>'Cumulative Data-DataEntry Sheet'!E16+'Cumulative Data-DataEntry Sheet'!K16+'Cumulative Data-DataEntry Sheet'!Q16+'Cumulative Data-DataEntry Sheet'!W16+'Cumulative Data-DataEntry Sheet'!AC16+'Cumulative Data-DataEntry Sheet'!AI16</f>
        <v>0</v>
      </c>
      <c r="F15" s="22">
        <f>'Cumulative Data-DataEntry Sheet'!F16+'Cumulative Data-DataEntry Sheet'!L16+'Cumulative Data-DataEntry Sheet'!R16+'Cumulative Data-DataEntry Sheet'!X16+'Cumulative Data-DataEntry Sheet'!AD16+'Cumulative Data-DataEntry Sheet'!AJ16</f>
        <v>0</v>
      </c>
      <c r="G15" s="22">
        <f>'Cumulative Data-DataEntry Sheet'!G16+'Cumulative Data-DataEntry Sheet'!M16+'Cumulative Data-DataEntry Sheet'!S16+'Cumulative Data-DataEntry Sheet'!Y16+'Cumulative Data-DataEntry Sheet'!AE16+'Cumulative Data-DataEntry Sheet'!AK16</f>
        <v>0</v>
      </c>
      <c r="H15" s="21">
        <f t="shared" si="0"/>
        <v>11</v>
      </c>
      <c r="I15" s="22">
        <f>'Cumulative Data-DataEntry Sheet'!AN16+'Cumulative Data-DataEntry Sheet'!AT16+'Cumulative Data-DataEntry Sheet'!AZ16+'Cumulative Data-DataEntry Sheet'!BF16+'Cumulative Data-DataEntry Sheet'!BL16+'Cumulative Data-DataEntry Sheet'!BR16</f>
        <v>3</v>
      </c>
      <c r="J15" s="22">
        <f>'Cumulative Data-DataEntry Sheet'!AO16+'Cumulative Data-DataEntry Sheet'!AU16+'Cumulative Data-DataEntry Sheet'!BA16+'Cumulative Data-DataEntry Sheet'!BG16+'Cumulative Data-DataEntry Sheet'!BM16+'Cumulative Data-DataEntry Sheet'!BS16</f>
        <v>3</v>
      </c>
      <c r="K15" s="22">
        <f>'Cumulative Data-DataEntry Sheet'!AP16+'Cumulative Data-DataEntry Sheet'!AV16+'Cumulative Data-DataEntry Sheet'!BB16+'Cumulative Data-DataEntry Sheet'!BH16+'Cumulative Data-DataEntry Sheet'!BN16+'Cumulative Data-DataEntry Sheet'!BT16</f>
        <v>1</v>
      </c>
      <c r="L15" s="22">
        <f>'Cumulative Data-DataEntry Sheet'!AQ16+'Cumulative Data-DataEntry Sheet'!AW16+'Cumulative Data-DataEntry Sheet'!BC16+'Cumulative Data-DataEntry Sheet'!BI16+'Cumulative Data-DataEntry Sheet'!BO16+'Cumulative Data-DataEntry Sheet'!BU16</f>
        <v>4</v>
      </c>
      <c r="M15" s="22">
        <f>'Cumulative Data-DataEntry Sheet'!AR16+'Cumulative Data-DataEntry Sheet'!AX16+'Cumulative Data-DataEntry Sheet'!BD16+'Cumulative Data-DataEntry Sheet'!BJ16+'Cumulative Data-DataEntry Sheet'!BP16+'Cumulative Data-DataEntry Sheet'!BV16</f>
        <v>0</v>
      </c>
      <c r="N15" s="21">
        <f t="shared" si="1"/>
        <v>11</v>
      </c>
      <c r="O15" s="22">
        <f>'Cumulative Data-DataEntry Sheet'!BY16+'Cumulative Data-DataEntry Sheet'!CE16+'Cumulative Data-DataEntry Sheet'!CK16+'Cumulative Data-DataEntry Sheet'!CQ16+'Cumulative Data-DataEntry Sheet'!CW16+'Cumulative Data-DataEntry Sheet'!DC16</f>
        <v>0</v>
      </c>
      <c r="P15" s="22">
        <f>'Cumulative Data-DataEntry Sheet'!BZ16+'Cumulative Data-DataEntry Sheet'!CF16+'Cumulative Data-DataEntry Sheet'!CL16+'Cumulative Data-DataEntry Sheet'!CR16+'Cumulative Data-DataEntry Sheet'!CX16+'Cumulative Data-DataEntry Sheet'!DD16</f>
        <v>0</v>
      </c>
      <c r="Q15" s="22">
        <f>'Cumulative Data-DataEntry Sheet'!CA16+'Cumulative Data-DataEntry Sheet'!CG16+'Cumulative Data-DataEntry Sheet'!CM16+'Cumulative Data-DataEntry Sheet'!CS16+'Cumulative Data-DataEntry Sheet'!CY16+'Cumulative Data-DataEntry Sheet'!DE16</f>
        <v>0</v>
      </c>
      <c r="R15" s="22">
        <f>'Cumulative Data-DataEntry Sheet'!CB16+'Cumulative Data-DataEntry Sheet'!CH16+'Cumulative Data-DataEntry Sheet'!CN16+'Cumulative Data-DataEntry Sheet'!CT16+'Cumulative Data-DataEntry Sheet'!CZ16+'Cumulative Data-DataEntry Sheet'!DF16</f>
        <v>3</v>
      </c>
      <c r="S15" s="22">
        <f>'Cumulative Data-DataEntry Sheet'!CC16+'Cumulative Data-DataEntry Sheet'!CI16+'Cumulative Data-DataEntry Sheet'!CO16+'Cumulative Data-DataEntry Sheet'!CU16+'Cumulative Data-DataEntry Sheet'!DA16+'Cumulative Data-DataEntry Sheet'!DG16</f>
        <v>7</v>
      </c>
      <c r="T15" s="21">
        <f t="shared" si="2"/>
        <v>10</v>
      </c>
      <c r="U15" s="21">
        <f t="shared" si="3"/>
        <v>32</v>
      </c>
    </row>
    <row r="16" spans="1:21" ht="16.5" thickBot="1">
      <c r="A16" s="21">
        <v>11</v>
      </c>
      <c r="B16" s="21" t="s">
        <v>15</v>
      </c>
      <c r="C16" s="22">
        <f>'Cumulative Data-DataEntry Sheet'!C17+'Cumulative Data-DataEntry Sheet'!I17+'Cumulative Data-DataEntry Sheet'!O17+'Cumulative Data-DataEntry Sheet'!U17+'Cumulative Data-DataEntry Sheet'!AA17+'Cumulative Data-DataEntry Sheet'!AG17</f>
        <v>0</v>
      </c>
      <c r="D16" s="22">
        <f>'Cumulative Data-DataEntry Sheet'!D17+'Cumulative Data-DataEntry Sheet'!J17+'Cumulative Data-DataEntry Sheet'!P17+'Cumulative Data-DataEntry Sheet'!V17+'Cumulative Data-DataEntry Sheet'!AB17+'Cumulative Data-DataEntry Sheet'!AH17</f>
        <v>0</v>
      </c>
      <c r="E16" s="22">
        <f>'Cumulative Data-DataEntry Sheet'!E17+'Cumulative Data-DataEntry Sheet'!K17+'Cumulative Data-DataEntry Sheet'!Q17+'Cumulative Data-DataEntry Sheet'!W17+'Cumulative Data-DataEntry Sheet'!AC17+'Cumulative Data-DataEntry Sheet'!AI17</f>
        <v>0</v>
      </c>
      <c r="F16" s="22">
        <f>'Cumulative Data-DataEntry Sheet'!F17+'Cumulative Data-DataEntry Sheet'!L17+'Cumulative Data-DataEntry Sheet'!R17+'Cumulative Data-DataEntry Sheet'!X17+'Cumulative Data-DataEntry Sheet'!AD17+'Cumulative Data-DataEntry Sheet'!AJ17</f>
        <v>0</v>
      </c>
      <c r="G16" s="22">
        <f>'Cumulative Data-DataEntry Sheet'!G17+'Cumulative Data-DataEntry Sheet'!M17+'Cumulative Data-DataEntry Sheet'!S17+'Cumulative Data-DataEntry Sheet'!Y17+'Cumulative Data-DataEntry Sheet'!AE17+'Cumulative Data-DataEntry Sheet'!AK17</f>
        <v>21</v>
      </c>
      <c r="H16" s="21">
        <f t="shared" si="0"/>
        <v>21</v>
      </c>
      <c r="I16" s="22">
        <f>'Cumulative Data-DataEntry Sheet'!AN17+'Cumulative Data-DataEntry Sheet'!AT17+'Cumulative Data-DataEntry Sheet'!AZ17+'Cumulative Data-DataEntry Sheet'!BF17+'Cumulative Data-DataEntry Sheet'!BL17+'Cumulative Data-DataEntry Sheet'!BR17</f>
        <v>21</v>
      </c>
      <c r="J16" s="22">
        <f>'Cumulative Data-DataEntry Sheet'!AO17+'Cumulative Data-DataEntry Sheet'!AU17+'Cumulative Data-DataEntry Sheet'!BA17+'Cumulative Data-DataEntry Sheet'!BG17+'Cumulative Data-DataEntry Sheet'!BM17+'Cumulative Data-DataEntry Sheet'!BS17</f>
        <v>0</v>
      </c>
      <c r="K16" s="22">
        <f>'Cumulative Data-DataEntry Sheet'!AP17+'Cumulative Data-DataEntry Sheet'!AV17+'Cumulative Data-DataEntry Sheet'!BB17+'Cumulative Data-DataEntry Sheet'!BH17+'Cumulative Data-DataEntry Sheet'!BN17+'Cumulative Data-DataEntry Sheet'!BT17</f>
        <v>0</v>
      </c>
      <c r="L16" s="22">
        <f>'Cumulative Data-DataEntry Sheet'!AQ17+'Cumulative Data-DataEntry Sheet'!AW17+'Cumulative Data-DataEntry Sheet'!BC17+'Cumulative Data-DataEntry Sheet'!BI17+'Cumulative Data-DataEntry Sheet'!BO17+'Cumulative Data-DataEntry Sheet'!BU17</f>
        <v>0</v>
      </c>
      <c r="M16" s="22">
        <f>'Cumulative Data-DataEntry Sheet'!AR17+'Cumulative Data-DataEntry Sheet'!AX17+'Cumulative Data-DataEntry Sheet'!BD17+'Cumulative Data-DataEntry Sheet'!BJ17+'Cumulative Data-DataEntry Sheet'!BP17+'Cumulative Data-DataEntry Sheet'!BV17</f>
        <v>0</v>
      </c>
      <c r="N16" s="21">
        <f t="shared" si="1"/>
        <v>21</v>
      </c>
      <c r="O16" s="22">
        <f>'Cumulative Data-DataEntry Sheet'!BY17+'Cumulative Data-DataEntry Sheet'!CE17+'Cumulative Data-DataEntry Sheet'!CK17+'Cumulative Data-DataEntry Sheet'!CQ17+'Cumulative Data-DataEntry Sheet'!CW17+'Cumulative Data-DataEntry Sheet'!DC17</f>
        <v>0</v>
      </c>
      <c r="P16" s="22">
        <f>'Cumulative Data-DataEntry Sheet'!BZ17+'Cumulative Data-DataEntry Sheet'!CF17+'Cumulative Data-DataEntry Sheet'!CL17+'Cumulative Data-DataEntry Sheet'!CR17+'Cumulative Data-DataEntry Sheet'!CX17+'Cumulative Data-DataEntry Sheet'!DD17</f>
        <v>21</v>
      </c>
      <c r="Q16" s="22">
        <f>'Cumulative Data-DataEntry Sheet'!CA17+'Cumulative Data-DataEntry Sheet'!CG17+'Cumulative Data-DataEntry Sheet'!CM17+'Cumulative Data-DataEntry Sheet'!CS17+'Cumulative Data-DataEntry Sheet'!CY17+'Cumulative Data-DataEntry Sheet'!DE17</f>
        <v>0</v>
      </c>
      <c r="R16" s="22">
        <f>'Cumulative Data-DataEntry Sheet'!CB17+'Cumulative Data-DataEntry Sheet'!CH17+'Cumulative Data-DataEntry Sheet'!CN17+'Cumulative Data-DataEntry Sheet'!CT17+'Cumulative Data-DataEntry Sheet'!CZ17+'Cumulative Data-DataEntry Sheet'!DF17</f>
        <v>0</v>
      </c>
      <c r="S16" s="22">
        <f>'Cumulative Data-DataEntry Sheet'!CC17+'Cumulative Data-DataEntry Sheet'!CI17+'Cumulative Data-DataEntry Sheet'!CO17+'Cumulative Data-DataEntry Sheet'!CU17+'Cumulative Data-DataEntry Sheet'!DA17+'Cumulative Data-DataEntry Sheet'!DG17</f>
        <v>0</v>
      </c>
      <c r="T16" s="21">
        <f t="shared" si="2"/>
        <v>21</v>
      </c>
      <c r="U16" s="21">
        <f t="shared" si="3"/>
        <v>63</v>
      </c>
    </row>
    <row r="17" spans="1:21" ht="16.5" thickBot="1">
      <c r="A17" s="21">
        <v>12</v>
      </c>
      <c r="B17" s="21" t="s">
        <v>16</v>
      </c>
      <c r="C17" s="22">
        <f>'Cumulative Data-DataEntry Sheet'!C18+'Cumulative Data-DataEntry Sheet'!I18+'Cumulative Data-DataEntry Sheet'!O18+'Cumulative Data-DataEntry Sheet'!U18+'Cumulative Data-DataEntry Sheet'!AA18+'Cumulative Data-DataEntry Sheet'!AG18</f>
        <v>4</v>
      </c>
      <c r="D17" s="22">
        <f>'Cumulative Data-DataEntry Sheet'!D18+'Cumulative Data-DataEntry Sheet'!J18+'Cumulative Data-DataEntry Sheet'!P18+'Cumulative Data-DataEntry Sheet'!V18+'Cumulative Data-DataEntry Sheet'!AB18+'Cumulative Data-DataEntry Sheet'!AH18</f>
        <v>7</v>
      </c>
      <c r="E17" s="22">
        <f>'Cumulative Data-DataEntry Sheet'!E18+'Cumulative Data-DataEntry Sheet'!K18+'Cumulative Data-DataEntry Sheet'!Q18+'Cumulative Data-DataEntry Sheet'!W18+'Cumulative Data-DataEntry Sheet'!AC18+'Cumulative Data-DataEntry Sheet'!AI18</f>
        <v>0</v>
      </c>
      <c r="F17" s="22">
        <f>'Cumulative Data-DataEntry Sheet'!F18+'Cumulative Data-DataEntry Sheet'!L18+'Cumulative Data-DataEntry Sheet'!R18+'Cumulative Data-DataEntry Sheet'!X18+'Cumulative Data-DataEntry Sheet'!AD18+'Cumulative Data-DataEntry Sheet'!AJ18</f>
        <v>0</v>
      </c>
      <c r="G17" s="22">
        <f>'Cumulative Data-DataEntry Sheet'!G18+'Cumulative Data-DataEntry Sheet'!M18+'Cumulative Data-DataEntry Sheet'!S18+'Cumulative Data-DataEntry Sheet'!Y18+'Cumulative Data-DataEntry Sheet'!AE18+'Cumulative Data-DataEntry Sheet'!AK18</f>
        <v>0</v>
      </c>
      <c r="H17" s="21">
        <f t="shared" si="0"/>
        <v>11</v>
      </c>
      <c r="I17" s="22">
        <f>'Cumulative Data-DataEntry Sheet'!AN18+'Cumulative Data-DataEntry Sheet'!AT18+'Cumulative Data-DataEntry Sheet'!AZ18+'Cumulative Data-DataEntry Sheet'!BF18+'Cumulative Data-DataEntry Sheet'!BL18+'Cumulative Data-DataEntry Sheet'!BR18</f>
        <v>3</v>
      </c>
      <c r="J17" s="22">
        <f>'Cumulative Data-DataEntry Sheet'!AO18+'Cumulative Data-DataEntry Sheet'!AU18+'Cumulative Data-DataEntry Sheet'!BA18+'Cumulative Data-DataEntry Sheet'!BG18+'Cumulative Data-DataEntry Sheet'!BM18+'Cumulative Data-DataEntry Sheet'!BS18</f>
        <v>3</v>
      </c>
      <c r="K17" s="22">
        <f>'Cumulative Data-DataEntry Sheet'!AP18+'Cumulative Data-DataEntry Sheet'!AV18+'Cumulative Data-DataEntry Sheet'!BB18+'Cumulative Data-DataEntry Sheet'!BH18+'Cumulative Data-DataEntry Sheet'!BN18+'Cumulative Data-DataEntry Sheet'!BT18</f>
        <v>1</v>
      </c>
      <c r="L17" s="22">
        <f>'Cumulative Data-DataEntry Sheet'!AQ18+'Cumulative Data-DataEntry Sheet'!AW18+'Cumulative Data-DataEntry Sheet'!BC18+'Cumulative Data-DataEntry Sheet'!BI18+'Cumulative Data-DataEntry Sheet'!BO18+'Cumulative Data-DataEntry Sheet'!BU18</f>
        <v>4</v>
      </c>
      <c r="M17" s="22">
        <f>'Cumulative Data-DataEntry Sheet'!AR18+'Cumulative Data-DataEntry Sheet'!AX18+'Cumulative Data-DataEntry Sheet'!BD18+'Cumulative Data-DataEntry Sheet'!BJ18+'Cumulative Data-DataEntry Sheet'!BP18+'Cumulative Data-DataEntry Sheet'!BV18</f>
        <v>0</v>
      </c>
      <c r="N17" s="21">
        <f t="shared" si="1"/>
        <v>11</v>
      </c>
      <c r="O17" s="22">
        <f>'Cumulative Data-DataEntry Sheet'!BY18+'Cumulative Data-DataEntry Sheet'!CE18+'Cumulative Data-DataEntry Sheet'!CK18+'Cumulative Data-DataEntry Sheet'!CQ18+'Cumulative Data-DataEntry Sheet'!CW18+'Cumulative Data-DataEntry Sheet'!DC18</f>
        <v>0</v>
      </c>
      <c r="P17" s="22">
        <f>'Cumulative Data-DataEntry Sheet'!BZ18+'Cumulative Data-DataEntry Sheet'!CF18+'Cumulative Data-DataEntry Sheet'!CL18+'Cumulative Data-DataEntry Sheet'!CR18+'Cumulative Data-DataEntry Sheet'!CX18+'Cumulative Data-DataEntry Sheet'!DD18</f>
        <v>0</v>
      </c>
      <c r="Q17" s="22">
        <f>'Cumulative Data-DataEntry Sheet'!CA18+'Cumulative Data-DataEntry Sheet'!CG18+'Cumulative Data-DataEntry Sheet'!CM18+'Cumulative Data-DataEntry Sheet'!CS18+'Cumulative Data-DataEntry Sheet'!CY18+'Cumulative Data-DataEntry Sheet'!DE18</f>
        <v>0</v>
      </c>
      <c r="R17" s="22">
        <f>'Cumulative Data-DataEntry Sheet'!CB18+'Cumulative Data-DataEntry Sheet'!CH18+'Cumulative Data-DataEntry Sheet'!CN18+'Cumulative Data-DataEntry Sheet'!CT18+'Cumulative Data-DataEntry Sheet'!CZ18+'Cumulative Data-DataEntry Sheet'!DF18</f>
        <v>3</v>
      </c>
      <c r="S17" s="22">
        <f>'Cumulative Data-DataEntry Sheet'!CC18+'Cumulative Data-DataEntry Sheet'!CI18+'Cumulative Data-DataEntry Sheet'!CO18+'Cumulative Data-DataEntry Sheet'!CU18+'Cumulative Data-DataEntry Sheet'!DA18+'Cumulative Data-DataEntry Sheet'!DG18</f>
        <v>7</v>
      </c>
      <c r="T17" s="21">
        <f t="shared" si="2"/>
        <v>10</v>
      </c>
      <c r="U17" s="21">
        <f t="shared" si="3"/>
        <v>32</v>
      </c>
    </row>
    <row r="18" spans="1:21" ht="16.5" thickBot="1">
      <c r="A18" s="21">
        <v>13</v>
      </c>
      <c r="B18" s="21" t="s">
        <v>17</v>
      </c>
      <c r="C18" s="22">
        <f>'Cumulative Data-DataEntry Sheet'!C19+'Cumulative Data-DataEntry Sheet'!I19+'Cumulative Data-DataEntry Sheet'!O19+'Cumulative Data-DataEntry Sheet'!U19+'Cumulative Data-DataEntry Sheet'!AA19+'Cumulative Data-DataEntry Sheet'!AG19</f>
        <v>0</v>
      </c>
      <c r="D18" s="22">
        <f>'Cumulative Data-DataEntry Sheet'!D19+'Cumulative Data-DataEntry Sheet'!J19+'Cumulative Data-DataEntry Sheet'!P19+'Cumulative Data-DataEntry Sheet'!V19+'Cumulative Data-DataEntry Sheet'!AB19+'Cumulative Data-DataEntry Sheet'!AH19</f>
        <v>0</v>
      </c>
      <c r="E18" s="22">
        <f>'Cumulative Data-DataEntry Sheet'!E19+'Cumulative Data-DataEntry Sheet'!K19+'Cumulative Data-DataEntry Sheet'!Q19+'Cumulative Data-DataEntry Sheet'!W19+'Cumulative Data-DataEntry Sheet'!AC19+'Cumulative Data-DataEntry Sheet'!AI19</f>
        <v>0</v>
      </c>
      <c r="F18" s="22">
        <f>'Cumulative Data-DataEntry Sheet'!F19+'Cumulative Data-DataEntry Sheet'!L19+'Cumulative Data-DataEntry Sheet'!R19+'Cumulative Data-DataEntry Sheet'!X19+'Cumulative Data-DataEntry Sheet'!AD19+'Cumulative Data-DataEntry Sheet'!AJ19</f>
        <v>0</v>
      </c>
      <c r="G18" s="22">
        <f>'Cumulative Data-DataEntry Sheet'!G19+'Cumulative Data-DataEntry Sheet'!M19+'Cumulative Data-DataEntry Sheet'!S19+'Cumulative Data-DataEntry Sheet'!Y19+'Cumulative Data-DataEntry Sheet'!AE19+'Cumulative Data-DataEntry Sheet'!AK19</f>
        <v>21</v>
      </c>
      <c r="H18" s="21">
        <f t="shared" si="0"/>
        <v>21</v>
      </c>
      <c r="I18" s="22">
        <f>'Cumulative Data-DataEntry Sheet'!AN19+'Cumulative Data-DataEntry Sheet'!AT19+'Cumulative Data-DataEntry Sheet'!AZ19+'Cumulative Data-DataEntry Sheet'!BF19+'Cumulative Data-DataEntry Sheet'!BL19+'Cumulative Data-DataEntry Sheet'!BR19</f>
        <v>21</v>
      </c>
      <c r="J18" s="22">
        <f>'Cumulative Data-DataEntry Sheet'!AO19+'Cumulative Data-DataEntry Sheet'!AU19+'Cumulative Data-DataEntry Sheet'!BA19+'Cumulative Data-DataEntry Sheet'!BG19+'Cumulative Data-DataEntry Sheet'!BM19+'Cumulative Data-DataEntry Sheet'!BS19</f>
        <v>0</v>
      </c>
      <c r="K18" s="22">
        <f>'Cumulative Data-DataEntry Sheet'!AP19+'Cumulative Data-DataEntry Sheet'!AV19+'Cumulative Data-DataEntry Sheet'!BB19+'Cumulative Data-DataEntry Sheet'!BH19+'Cumulative Data-DataEntry Sheet'!BN19+'Cumulative Data-DataEntry Sheet'!BT19</f>
        <v>0</v>
      </c>
      <c r="L18" s="22">
        <f>'Cumulative Data-DataEntry Sheet'!AQ19+'Cumulative Data-DataEntry Sheet'!AW19+'Cumulative Data-DataEntry Sheet'!BC19+'Cumulative Data-DataEntry Sheet'!BI19+'Cumulative Data-DataEntry Sheet'!BO19+'Cumulative Data-DataEntry Sheet'!BU19</f>
        <v>0</v>
      </c>
      <c r="M18" s="22">
        <f>'Cumulative Data-DataEntry Sheet'!AR19+'Cumulative Data-DataEntry Sheet'!AX19+'Cumulative Data-DataEntry Sheet'!BD19+'Cumulative Data-DataEntry Sheet'!BJ19+'Cumulative Data-DataEntry Sheet'!BP19+'Cumulative Data-DataEntry Sheet'!BV19</f>
        <v>0</v>
      </c>
      <c r="N18" s="21">
        <f t="shared" si="1"/>
        <v>21</v>
      </c>
      <c r="O18" s="22">
        <f>'Cumulative Data-DataEntry Sheet'!BY19+'Cumulative Data-DataEntry Sheet'!CE19+'Cumulative Data-DataEntry Sheet'!CK19+'Cumulative Data-DataEntry Sheet'!CQ19+'Cumulative Data-DataEntry Sheet'!CW19+'Cumulative Data-DataEntry Sheet'!DC19</f>
        <v>0</v>
      </c>
      <c r="P18" s="22">
        <f>'Cumulative Data-DataEntry Sheet'!BZ19+'Cumulative Data-DataEntry Sheet'!CF19+'Cumulative Data-DataEntry Sheet'!CL19+'Cumulative Data-DataEntry Sheet'!CR19+'Cumulative Data-DataEntry Sheet'!CX19+'Cumulative Data-DataEntry Sheet'!DD19</f>
        <v>21</v>
      </c>
      <c r="Q18" s="22">
        <f>'Cumulative Data-DataEntry Sheet'!CA19+'Cumulative Data-DataEntry Sheet'!CG19+'Cumulative Data-DataEntry Sheet'!CM19+'Cumulative Data-DataEntry Sheet'!CS19+'Cumulative Data-DataEntry Sheet'!CY19+'Cumulative Data-DataEntry Sheet'!DE19</f>
        <v>0</v>
      </c>
      <c r="R18" s="22">
        <f>'Cumulative Data-DataEntry Sheet'!CB19+'Cumulative Data-DataEntry Sheet'!CH19+'Cumulative Data-DataEntry Sheet'!CN19+'Cumulative Data-DataEntry Sheet'!CT19+'Cumulative Data-DataEntry Sheet'!CZ19+'Cumulative Data-DataEntry Sheet'!DF19</f>
        <v>0</v>
      </c>
      <c r="S18" s="22">
        <f>'Cumulative Data-DataEntry Sheet'!CC19+'Cumulative Data-DataEntry Sheet'!CI19+'Cumulative Data-DataEntry Sheet'!CO19+'Cumulative Data-DataEntry Sheet'!CU19+'Cumulative Data-DataEntry Sheet'!DA19+'Cumulative Data-DataEntry Sheet'!DG19</f>
        <v>0</v>
      </c>
      <c r="T18" s="21">
        <f t="shared" si="2"/>
        <v>21</v>
      </c>
      <c r="U18" s="21">
        <f t="shared" si="3"/>
        <v>63</v>
      </c>
    </row>
    <row r="19" spans="1:21" ht="16.5" thickBot="1">
      <c r="A19" s="21">
        <v>14</v>
      </c>
      <c r="B19" s="21" t="s">
        <v>18</v>
      </c>
      <c r="C19" s="22">
        <f>'Cumulative Data-DataEntry Sheet'!C20+'Cumulative Data-DataEntry Sheet'!I20+'Cumulative Data-DataEntry Sheet'!O20+'Cumulative Data-DataEntry Sheet'!U20+'Cumulative Data-DataEntry Sheet'!AA20+'Cumulative Data-DataEntry Sheet'!AG20</f>
        <v>4</v>
      </c>
      <c r="D19" s="22">
        <f>'Cumulative Data-DataEntry Sheet'!D20+'Cumulative Data-DataEntry Sheet'!J20+'Cumulative Data-DataEntry Sheet'!P20+'Cumulative Data-DataEntry Sheet'!V20+'Cumulative Data-DataEntry Sheet'!AB20+'Cumulative Data-DataEntry Sheet'!AH20</f>
        <v>7</v>
      </c>
      <c r="E19" s="22">
        <f>'Cumulative Data-DataEntry Sheet'!E20+'Cumulative Data-DataEntry Sheet'!K20+'Cumulative Data-DataEntry Sheet'!Q20+'Cumulative Data-DataEntry Sheet'!W20+'Cumulative Data-DataEntry Sheet'!AC20+'Cumulative Data-DataEntry Sheet'!AI20</f>
        <v>0</v>
      </c>
      <c r="F19" s="22">
        <f>'Cumulative Data-DataEntry Sheet'!F20+'Cumulative Data-DataEntry Sheet'!L20+'Cumulative Data-DataEntry Sheet'!R20+'Cumulative Data-DataEntry Sheet'!X20+'Cumulative Data-DataEntry Sheet'!AD20+'Cumulative Data-DataEntry Sheet'!AJ20</f>
        <v>0</v>
      </c>
      <c r="G19" s="22">
        <f>'Cumulative Data-DataEntry Sheet'!G20+'Cumulative Data-DataEntry Sheet'!M20+'Cumulative Data-DataEntry Sheet'!S20+'Cumulative Data-DataEntry Sheet'!Y20+'Cumulative Data-DataEntry Sheet'!AE20+'Cumulative Data-DataEntry Sheet'!AK20</f>
        <v>0</v>
      </c>
      <c r="H19" s="21">
        <f t="shared" si="0"/>
        <v>11</v>
      </c>
      <c r="I19" s="22">
        <f>'Cumulative Data-DataEntry Sheet'!AN20+'Cumulative Data-DataEntry Sheet'!AT20+'Cumulative Data-DataEntry Sheet'!AZ20+'Cumulative Data-DataEntry Sheet'!BF20+'Cumulative Data-DataEntry Sheet'!BL20+'Cumulative Data-DataEntry Sheet'!BR20</f>
        <v>3</v>
      </c>
      <c r="J19" s="22">
        <f>'Cumulative Data-DataEntry Sheet'!AO20+'Cumulative Data-DataEntry Sheet'!AU20+'Cumulative Data-DataEntry Sheet'!BA20+'Cumulative Data-DataEntry Sheet'!BG20+'Cumulative Data-DataEntry Sheet'!BM20+'Cumulative Data-DataEntry Sheet'!BS20</f>
        <v>3</v>
      </c>
      <c r="K19" s="22">
        <f>'Cumulative Data-DataEntry Sheet'!AP20+'Cumulative Data-DataEntry Sheet'!AV20+'Cumulative Data-DataEntry Sheet'!BB20+'Cumulative Data-DataEntry Sheet'!BH20+'Cumulative Data-DataEntry Sheet'!BN20+'Cumulative Data-DataEntry Sheet'!BT20</f>
        <v>1</v>
      </c>
      <c r="L19" s="22">
        <f>'Cumulative Data-DataEntry Sheet'!AQ20+'Cumulative Data-DataEntry Sheet'!AW20+'Cumulative Data-DataEntry Sheet'!BC20+'Cumulative Data-DataEntry Sheet'!BI20+'Cumulative Data-DataEntry Sheet'!BO20+'Cumulative Data-DataEntry Sheet'!BU20</f>
        <v>4</v>
      </c>
      <c r="M19" s="22">
        <f>'Cumulative Data-DataEntry Sheet'!AR20+'Cumulative Data-DataEntry Sheet'!AX20+'Cumulative Data-DataEntry Sheet'!BD20+'Cumulative Data-DataEntry Sheet'!BJ20+'Cumulative Data-DataEntry Sheet'!BP20+'Cumulative Data-DataEntry Sheet'!BV20</f>
        <v>0</v>
      </c>
      <c r="N19" s="21">
        <f t="shared" si="1"/>
        <v>11</v>
      </c>
      <c r="O19" s="22">
        <f>'Cumulative Data-DataEntry Sheet'!BY20+'Cumulative Data-DataEntry Sheet'!CE20+'Cumulative Data-DataEntry Sheet'!CK20+'Cumulative Data-DataEntry Sheet'!CQ20+'Cumulative Data-DataEntry Sheet'!CW20+'Cumulative Data-DataEntry Sheet'!DC20</f>
        <v>0</v>
      </c>
      <c r="P19" s="22">
        <f>'Cumulative Data-DataEntry Sheet'!BZ20+'Cumulative Data-DataEntry Sheet'!CF20+'Cumulative Data-DataEntry Sheet'!CL20+'Cumulative Data-DataEntry Sheet'!CR20+'Cumulative Data-DataEntry Sheet'!CX20+'Cumulative Data-DataEntry Sheet'!DD20</f>
        <v>0</v>
      </c>
      <c r="Q19" s="22">
        <f>'Cumulative Data-DataEntry Sheet'!CA20+'Cumulative Data-DataEntry Sheet'!CG20+'Cumulative Data-DataEntry Sheet'!CM20+'Cumulative Data-DataEntry Sheet'!CS20+'Cumulative Data-DataEntry Sheet'!CY20+'Cumulative Data-DataEntry Sheet'!DE20</f>
        <v>0</v>
      </c>
      <c r="R19" s="22">
        <f>'Cumulative Data-DataEntry Sheet'!CB20+'Cumulative Data-DataEntry Sheet'!CH20+'Cumulative Data-DataEntry Sheet'!CN20+'Cumulative Data-DataEntry Sheet'!CT20+'Cumulative Data-DataEntry Sheet'!CZ20+'Cumulative Data-DataEntry Sheet'!DF20</f>
        <v>3</v>
      </c>
      <c r="S19" s="22">
        <f>'Cumulative Data-DataEntry Sheet'!CC20+'Cumulative Data-DataEntry Sheet'!CI20+'Cumulative Data-DataEntry Sheet'!CO20+'Cumulative Data-DataEntry Sheet'!CU20+'Cumulative Data-DataEntry Sheet'!DA20+'Cumulative Data-DataEntry Sheet'!DG20</f>
        <v>7</v>
      </c>
      <c r="T19" s="21">
        <f t="shared" si="2"/>
        <v>10</v>
      </c>
      <c r="U19" s="21">
        <f t="shared" si="3"/>
        <v>32</v>
      </c>
    </row>
    <row r="20" spans="1:21" ht="16.5" thickBot="1">
      <c r="A20" s="21">
        <v>15</v>
      </c>
      <c r="B20" s="21" t="s">
        <v>19</v>
      </c>
      <c r="C20" s="22">
        <f>'Cumulative Data-DataEntry Sheet'!C21+'Cumulative Data-DataEntry Sheet'!I21+'Cumulative Data-DataEntry Sheet'!O21+'Cumulative Data-DataEntry Sheet'!U21+'Cumulative Data-DataEntry Sheet'!AA21+'Cumulative Data-DataEntry Sheet'!AG21</f>
        <v>0</v>
      </c>
      <c r="D20" s="22">
        <f>'Cumulative Data-DataEntry Sheet'!D21+'Cumulative Data-DataEntry Sheet'!J21+'Cumulative Data-DataEntry Sheet'!P21+'Cumulative Data-DataEntry Sheet'!V21+'Cumulative Data-DataEntry Sheet'!AB21+'Cumulative Data-DataEntry Sheet'!AH21</f>
        <v>0</v>
      </c>
      <c r="E20" s="22">
        <f>'Cumulative Data-DataEntry Sheet'!E21+'Cumulative Data-DataEntry Sheet'!K21+'Cumulative Data-DataEntry Sheet'!Q21+'Cumulative Data-DataEntry Sheet'!W21+'Cumulative Data-DataEntry Sheet'!AC21+'Cumulative Data-DataEntry Sheet'!AI21</f>
        <v>0</v>
      </c>
      <c r="F20" s="22">
        <f>'Cumulative Data-DataEntry Sheet'!F21+'Cumulative Data-DataEntry Sheet'!L21+'Cumulative Data-DataEntry Sheet'!R21+'Cumulative Data-DataEntry Sheet'!X21+'Cumulative Data-DataEntry Sheet'!AD21+'Cumulative Data-DataEntry Sheet'!AJ21</f>
        <v>0</v>
      </c>
      <c r="G20" s="22">
        <f>'Cumulative Data-DataEntry Sheet'!G21+'Cumulative Data-DataEntry Sheet'!M21+'Cumulative Data-DataEntry Sheet'!S21+'Cumulative Data-DataEntry Sheet'!Y21+'Cumulative Data-DataEntry Sheet'!AE21+'Cumulative Data-DataEntry Sheet'!AK21</f>
        <v>21</v>
      </c>
      <c r="H20" s="21">
        <f t="shared" si="0"/>
        <v>21</v>
      </c>
      <c r="I20" s="22">
        <f>'Cumulative Data-DataEntry Sheet'!AN21+'Cumulative Data-DataEntry Sheet'!AT21+'Cumulative Data-DataEntry Sheet'!AZ21+'Cumulative Data-DataEntry Sheet'!BF21+'Cumulative Data-DataEntry Sheet'!BL21+'Cumulative Data-DataEntry Sheet'!BR21</f>
        <v>21</v>
      </c>
      <c r="J20" s="22">
        <f>'Cumulative Data-DataEntry Sheet'!AO21+'Cumulative Data-DataEntry Sheet'!AU21+'Cumulative Data-DataEntry Sheet'!BA21+'Cumulative Data-DataEntry Sheet'!BG21+'Cumulative Data-DataEntry Sheet'!BM21+'Cumulative Data-DataEntry Sheet'!BS21</f>
        <v>0</v>
      </c>
      <c r="K20" s="22">
        <f>'Cumulative Data-DataEntry Sheet'!AP21+'Cumulative Data-DataEntry Sheet'!AV21+'Cumulative Data-DataEntry Sheet'!BB21+'Cumulative Data-DataEntry Sheet'!BH21+'Cumulative Data-DataEntry Sheet'!BN21+'Cumulative Data-DataEntry Sheet'!BT21</f>
        <v>0</v>
      </c>
      <c r="L20" s="22">
        <f>'Cumulative Data-DataEntry Sheet'!AQ21+'Cumulative Data-DataEntry Sheet'!AW21+'Cumulative Data-DataEntry Sheet'!BC21+'Cumulative Data-DataEntry Sheet'!BI21+'Cumulative Data-DataEntry Sheet'!BO21+'Cumulative Data-DataEntry Sheet'!BU21</f>
        <v>0</v>
      </c>
      <c r="M20" s="22">
        <f>'Cumulative Data-DataEntry Sheet'!AR21+'Cumulative Data-DataEntry Sheet'!AX21+'Cumulative Data-DataEntry Sheet'!BD21+'Cumulative Data-DataEntry Sheet'!BJ21+'Cumulative Data-DataEntry Sheet'!BP21+'Cumulative Data-DataEntry Sheet'!BV21</f>
        <v>0</v>
      </c>
      <c r="N20" s="21">
        <f t="shared" si="1"/>
        <v>21</v>
      </c>
      <c r="O20" s="22">
        <f>'Cumulative Data-DataEntry Sheet'!BY21+'Cumulative Data-DataEntry Sheet'!CE21+'Cumulative Data-DataEntry Sheet'!CK21+'Cumulative Data-DataEntry Sheet'!CQ21+'Cumulative Data-DataEntry Sheet'!CW21+'Cumulative Data-DataEntry Sheet'!DC21</f>
        <v>0</v>
      </c>
      <c r="P20" s="22">
        <f>'Cumulative Data-DataEntry Sheet'!BZ21+'Cumulative Data-DataEntry Sheet'!CF21+'Cumulative Data-DataEntry Sheet'!CL21+'Cumulative Data-DataEntry Sheet'!CR21+'Cumulative Data-DataEntry Sheet'!CX21+'Cumulative Data-DataEntry Sheet'!DD21</f>
        <v>21</v>
      </c>
      <c r="Q20" s="22">
        <f>'Cumulative Data-DataEntry Sheet'!CA21+'Cumulative Data-DataEntry Sheet'!CG21+'Cumulative Data-DataEntry Sheet'!CM21+'Cumulative Data-DataEntry Sheet'!CS21+'Cumulative Data-DataEntry Sheet'!CY21+'Cumulative Data-DataEntry Sheet'!DE21</f>
        <v>0</v>
      </c>
      <c r="R20" s="22">
        <f>'Cumulative Data-DataEntry Sheet'!CB21+'Cumulative Data-DataEntry Sheet'!CH21+'Cumulative Data-DataEntry Sheet'!CN21+'Cumulative Data-DataEntry Sheet'!CT21+'Cumulative Data-DataEntry Sheet'!CZ21+'Cumulative Data-DataEntry Sheet'!DF21</f>
        <v>0</v>
      </c>
      <c r="S20" s="22">
        <f>'Cumulative Data-DataEntry Sheet'!CC21+'Cumulative Data-DataEntry Sheet'!CI21+'Cumulative Data-DataEntry Sheet'!CO21+'Cumulative Data-DataEntry Sheet'!CU21+'Cumulative Data-DataEntry Sheet'!DA21+'Cumulative Data-DataEntry Sheet'!DG21</f>
        <v>0</v>
      </c>
      <c r="T20" s="21">
        <f t="shared" si="2"/>
        <v>21</v>
      </c>
      <c r="U20" s="21">
        <f t="shared" si="3"/>
        <v>63</v>
      </c>
    </row>
    <row r="21" spans="1:21" ht="16.5" thickBot="1">
      <c r="A21" s="21">
        <v>16</v>
      </c>
      <c r="B21" s="21" t="s">
        <v>20</v>
      </c>
      <c r="C21" s="22">
        <f>'Cumulative Data-DataEntry Sheet'!C22+'Cumulative Data-DataEntry Sheet'!I22+'Cumulative Data-DataEntry Sheet'!O22+'Cumulative Data-DataEntry Sheet'!U22+'Cumulative Data-DataEntry Sheet'!AA22+'Cumulative Data-DataEntry Sheet'!AG22</f>
        <v>4</v>
      </c>
      <c r="D21" s="22">
        <f>'Cumulative Data-DataEntry Sheet'!D22+'Cumulative Data-DataEntry Sheet'!J22+'Cumulative Data-DataEntry Sheet'!P22+'Cumulative Data-DataEntry Sheet'!V22+'Cumulative Data-DataEntry Sheet'!AB22+'Cumulative Data-DataEntry Sheet'!AH22</f>
        <v>7</v>
      </c>
      <c r="E21" s="22">
        <f>'Cumulative Data-DataEntry Sheet'!E22+'Cumulative Data-DataEntry Sheet'!K22+'Cumulative Data-DataEntry Sheet'!Q22+'Cumulative Data-DataEntry Sheet'!W22+'Cumulative Data-DataEntry Sheet'!AC22+'Cumulative Data-DataEntry Sheet'!AI22</f>
        <v>0</v>
      </c>
      <c r="F21" s="22">
        <f>'Cumulative Data-DataEntry Sheet'!F22+'Cumulative Data-DataEntry Sheet'!L22+'Cumulative Data-DataEntry Sheet'!R22+'Cumulative Data-DataEntry Sheet'!X22+'Cumulative Data-DataEntry Sheet'!AD22+'Cumulative Data-DataEntry Sheet'!AJ22</f>
        <v>0</v>
      </c>
      <c r="G21" s="22">
        <f>'Cumulative Data-DataEntry Sheet'!G22+'Cumulative Data-DataEntry Sheet'!M22+'Cumulative Data-DataEntry Sheet'!S22+'Cumulative Data-DataEntry Sheet'!Y22+'Cumulative Data-DataEntry Sheet'!AE22+'Cumulative Data-DataEntry Sheet'!AK22</f>
        <v>0</v>
      </c>
      <c r="H21" s="21">
        <f t="shared" si="0"/>
        <v>11</v>
      </c>
      <c r="I21" s="22">
        <f>'Cumulative Data-DataEntry Sheet'!AN22+'Cumulative Data-DataEntry Sheet'!AT22+'Cumulative Data-DataEntry Sheet'!AZ22+'Cumulative Data-DataEntry Sheet'!BF22+'Cumulative Data-DataEntry Sheet'!BL22+'Cumulative Data-DataEntry Sheet'!BR22</f>
        <v>3</v>
      </c>
      <c r="J21" s="22">
        <f>'Cumulative Data-DataEntry Sheet'!AO22+'Cumulative Data-DataEntry Sheet'!AU22+'Cumulative Data-DataEntry Sheet'!BA22+'Cumulative Data-DataEntry Sheet'!BG22+'Cumulative Data-DataEntry Sheet'!BM22+'Cumulative Data-DataEntry Sheet'!BS22</f>
        <v>3</v>
      </c>
      <c r="K21" s="22">
        <f>'Cumulative Data-DataEntry Sheet'!AP22+'Cumulative Data-DataEntry Sheet'!AV22+'Cumulative Data-DataEntry Sheet'!BB22+'Cumulative Data-DataEntry Sheet'!BH22+'Cumulative Data-DataEntry Sheet'!BN22+'Cumulative Data-DataEntry Sheet'!BT22</f>
        <v>1</v>
      </c>
      <c r="L21" s="22">
        <f>'Cumulative Data-DataEntry Sheet'!AQ22+'Cumulative Data-DataEntry Sheet'!AW22+'Cumulative Data-DataEntry Sheet'!BC22+'Cumulative Data-DataEntry Sheet'!BI22+'Cumulative Data-DataEntry Sheet'!BO22+'Cumulative Data-DataEntry Sheet'!BU22</f>
        <v>4</v>
      </c>
      <c r="M21" s="22">
        <f>'Cumulative Data-DataEntry Sheet'!AR22+'Cumulative Data-DataEntry Sheet'!AX22+'Cumulative Data-DataEntry Sheet'!BD22+'Cumulative Data-DataEntry Sheet'!BJ22+'Cumulative Data-DataEntry Sheet'!BP22+'Cumulative Data-DataEntry Sheet'!BV22</f>
        <v>0</v>
      </c>
      <c r="N21" s="21">
        <f t="shared" si="1"/>
        <v>11</v>
      </c>
      <c r="O21" s="22">
        <f>'Cumulative Data-DataEntry Sheet'!BY22+'Cumulative Data-DataEntry Sheet'!CE22+'Cumulative Data-DataEntry Sheet'!CK22+'Cumulative Data-DataEntry Sheet'!CQ22+'Cumulative Data-DataEntry Sheet'!CW22+'Cumulative Data-DataEntry Sheet'!DC22</f>
        <v>0</v>
      </c>
      <c r="P21" s="22">
        <f>'Cumulative Data-DataEntry Sheet'!BZ22+'Cumulative Data-DataEntry Sheet'!CF22+'Cumulative Data-DataEntry Sheet'!CL22+'Cumulative Data-DataEntry Sheet'!CR22+'Cumulative Data-DataEntry Sheet'!CX22+'Cumulative Data-DataEntry Sheet'!DD22</f>
        <v>0</v>
      </c>
      <c r="Q21" s="22">
        <f>'Cumulative Data-DataEntry Sheet'!CA22+'Cumulative Data-DataEntry Sheet'!CG22+'Cumulative Data-DataEntry Sheet'!CM22+'Cumulative Data-DataEntry Sheet'!CS22+'Cumulative Data-DataEntry Sheet'!CY22+'Cumulative Data-DataEntry Sheet'!DE22</f>
        <v>0</v>
      </c>
      <c r="R21" s="22">
        <f>'Cumulative Data-DataEntry Sheet'!CB22+'Cumulative Data-DataEntry Sheet'!CH22+'Cumulative Data-DataEntry Sheet'!CN22+'Cumulative Data-DataEntry Sheet'!CT22+'Cumulative Data-DataEntry Sheet'!CZ22+'Cumulative Data-DataEntry Sheet'!DF22</f>
        <v>3</v>
      </c>
      <c r="S21" s="22">
        <f>'Cumulative Data-DataEntry Sheet'!CC22+'Cumulative Data-DataEntry Sheet'!CI22+'Cumulative Data-DataEntry Sheet'!CO22+'Cumulative Data-DataEntry Sheet'!CU22+'Cumulative Data-DataEntry Sheet'!DA22+'Cumulative Data-DataEntry Sheet'!DG22</f>
        <v>7</v>
      </c>
      <c r="T21" s="21">
        <f t="shared" si="2"/>
        <v>10</v>
      </c>
      <c r="U21" s="21">
        <f t="shared" si="3"/>
        <v>32</v>
      </c>
    </row>
    <row r="22" spans="1:21" ht="16.5" thickBot="1">
      <c r="A22" s="21">
        <v>17</v>
      </c>
      <c r="B22" s="21" t="s">
        <v>21</v>
      </c>
      <c r="C22" s="22">
        <f>'Cumulative Data-DataEntry Sheet'!C23+'Cumulative Data-DataEntry Sheet'!I23+'Cumulative Data-DataEntry Sheet'!O23+'Cumulative Data-DataEntry Sheet'!U23+'Cumulative Data-DataEntry Sheet'!AA23+'Cumulative Data-DataEntry Sheet'!AG23</f>
        <v>0</v>
      </c>
      <c r="D22" s="22">
        <f>'Cumulative Data-DataEntry Sheet'!D23+'Cumulative Data-DataEntry Sheet'!J23+'Cumulative Data-DataEntry Sheet'!P23+'Cumulative Data-DataEntry Sheet'!V23+'Cumulative Data-DataEntry Sheet'!AB23+'Cumulative Data-DataEntry Sheet'!AH23</f>
        <v>0</v>
      </c>
      <c r="E22" s="22">
        <f>'Cumulative Data-DataEntry Sheet'!E23+'Cumulative Data-DataEntry Sheet'!K23+'Cumulative Data-DataEntry Sheet'!Q23+'Cumulative Data-DataEntry Sheet'!W23+'Cumulative Data-DataEntry Sheet'!AC23+'Cumulative Data-DataEntry Sheet'!AI23</f>
        <v>0</v>
      </c>
      <c r="F22" s="22">
        <f>'Cumulative Data-DataEntry Sheet'!F23+'Cumulative Data-DataEntry Sheet'!L23+'Cumulative Data-DataEntry Sheet'!R23+'Cumulative Data-DataEntry Sheet'!X23+'Cumulative Data-DataEntry Sheet'!AD23+'Cumulative Data-DataEntry Sheet'!AJ23</f>
        <v>0</v>
      </c>
      <c r="G22" s="22">
        <f>'Cumulative Data-DataEntry Sheet'!G23+'Cumulative Data-DataEntry Sheet'!M23+'Cumulative Data-DataEntry Sheet'!S23+'Cumulative Data-DataEntry Sheet'!Y23+'Cumulative Data-DataEntry Sheet'!AE23+'Cumulative Data-DataEntry Sheet'!AK23</f>
        <v>21</v>
      </c>
      <c r="H22" s="21">
        <f t="shared" si="0"/>
        <v>21</v>
      </c>
      <c r="I22" s="22">
        <f>'Cumulative Data-DataEntry Sheet'!AN23+'Cumulative Data-DataEntry Sheet'!AT23+'Cumulative Data-DataEntry Sheet'!AZ23+'Cumulative Data-DataEntry Sheet'!BF23+'Cumulative Data-DataEntry Sheet'!BL23+'Cumulative Data-DataEntry Sheet'!BR23</f>
        <v>21</v>
      </c>
      <c r="J22" s="22">
        <f>'Cumulative Data-DataEntry Sheet'!AO23+'Cumulative Data-DataEntry Sheet'!AU23+'Cumulative Data-DataEntry Sheet'!BA23+'Cumulative Data-DataEntry Sheet'!BG23+'Cumulative Data-DataEntry Sheet'!BM23+'Cumulative Data-DataEntry Sheet'!BS23</f>
        <v>0</v>
      </c>
      <c r="K22" s="22">
        <f>'Cumulative Data-DataEntry Sheet'!AP23+'Cumulative Data-DataEntry Sheet'!AV23+'Cumulative Data-DataEntry Sheet'!BB23+'Cumulative Data-DataEntry Sheet'!BH23+'Cumulative Data-DataEntry Sheet'!BN23+'Cumulative Data-DataEntry Sheet'!BT23</f>
        <v>0</v>
      </c>
      <c r="L22" s="22">
        <f>'Cumulative Data-DataEntry Sheet'!AQ23+'Cumulative Data-DataEntry Sheet'!AW23+'Cumulative Data-DataEntry Sheet'!BC23+'Cumulative Data-DataEntry Sheet'!BI23+'Cumulative Data-DataEntry Sheet'!BO23+'Cumulative Data-DataEntry Sheet'!BU23</f>
        <v>0</v>
      </c>
      <c r="M22" s="22">
        <f>'Cumulative Data-DataEntry Sheet'!AR23+'Cumulative Data-DataEntry Sheet'!AX23+'Cumulative Data-DataEntry Sheet'!BD23+'Cumulative Data-DataEntry Sheet'!BJ23+'Cumulative Data-DataEntry Sheet'!BP23+'Cumulative Data-DataEntry Sheet'!BV23</f>
        <v>0</v>
      </c>
      <c r="N22" s="21">
        <f t="shared" si="1"/>
        <v>21</v>
      </c>
      <c r="O22" s="22">
        <f>'Cumulative Data-DataEntry Sheet'!BY23+'Cumulative Data-DataEntry Sheet'!CE23+'Cumulative Data-DataEntry Sheet'!CK23+'Cumulative Data-DataEntry Sheet'!CQ23+'Cumulative Data-DataEntry Sheet'!CW23+'Cumulative Data-DataEntry Sheet'!DC23</f>
        <v>0</v>
      </c>
      <c r="P22" s="22">
        <f>'Cumulative Data-DataEntry Sheet'!BZ23+'Cumulative Data-DataEntry Sheet'!CF23+'Cumulative Data-DataEntry Sheet'!CL23+'Cumulative Data-DataEntry Sheet'!CR23+'Cumulative Data-DataEntry Sheet'!CX23+'Cumulative Data-DataEntry Sheet'!DD23</f>
        <v>21</v>
      </c>
      <c r="Q22" s="22">
        <f>'Cumulative Data-DataEntry Sheet'!CA23+'Cumulative Data-DataEntry Sheet'!CG23+'Cumulative Data-DataEntry Sheet'!CM23+'Cumulative Data-DataEntry Sheet'!CS23+'Cumulative Data-DataEntry Sheet'!CY23+'Cumulative Data-DataEntry Sheet'!DE23</f>
        <v>0</v>
      </c>
      <c r="R22" s="22">
        <f>'Cumulative Data-DataEntry Sheet'!CB23+'Cumulative Data-DataEntry Sheet'!CH23+'Cumulative Data-DataEntry Sheet'!CN23+'Cumulative Data-DataEntry Sheet'!CT23+'Cumulative Data-DataEntry Sheet'!CZ23+'Cumulative Data-DataEntry Sheet'!DF23</f>
        <v>0</v>
      </c>
      <c r="S22" s="22">
        <f>'Cumulative Data-DataEntry Sheet'!CC23+'Cumulative Data-DataEntry Sheet'!CI23+'Cumulative Data-DataEntry Sheet'!CO23+'Cumulative Data-DataEntry Sheet'!CU23+'Cumulative Data-DataEntry Sheet'!DA23+'Cumulative Data-DataEntry Sheet'!DG23</f>
        <v>0</v>
      </c>
      <c r="T22" s="21">
        <f t="shared" si="2"/>
        <v>21</v>
      </c>
      <c r="U22" s="21">
        <f t="shared" si="3"/>
        <v>63</v>
      </c>
    </row>
    <row r="23" spans="1:21" ht="16.5" thickBot="1">
      <c r="A23" s="21">
        <v>18</v>
      </c>
      <c r="B23" s="21" t="s">
        <v>22</v>
      </c>
      <c r="C23" s="22">
        <f>'Cumulative Data-DataEntry Sheet'!C24+'Cumulative Data-DataEntry Sheet'!I24+'Cumulative Data-DataEntry Sheet'!O24+'Cumulative Data-DataEntry Sheet'!U24+'Cumulative Data-DataEntry Sheet'!AA24+'Cumulative Data-DataEntry Sheet'!AG24</f>
        <v>4</v>
      </c>
      <c r="D23" s="22">
        <f>'Cumulative Data-DataEntry Sheet'!D24+'Cumulative Data-DataEntry Sheet'!J24+'Cumulative Data-DataEntry Sheet'!P24+'Cumulative Data-DataEntry Sheet'!V24+'Cumulative Data-DataEntry Sheet'!AB24+'Cumulative Data-DataEntry Sheet'!AH24</f>
        <v>7</v>
      </c>
      <c r="E23" s="22">
        <f>'Cumulative Data-DataEntry Sheet'!E24+'Cumulative Data-DataEntry Sheet'!K24+'Cumulative Data-DataEntry Sheet'!Q24+'Cumulative Data-DataEntry Sheet'!W24+'Cumulative Data-DataEntry Sheet'!AC24+'Cumulative Data-DataEntry Sheet'!AI24</f>
        <v>0</v>
      </c>
      <c r="F23" s="22">
        <f>'Cumulative Data-DataEntry Sheet'!F24+'Cumulative Data-DataEntry Sheet'!L24+'Cumulative Data-DataEntry Sheet'!R24+'Cumulative Data-DataEntry Sheet'!X24+'Cumulative Data-DataEntry Sheet'!AD24+'Cumulative Data-DataEntry Sheet'!AJ24</f>
        <v>0</v>
      </c>
      <c r="G23" s="22">
        <f>'Cumulative Data-DataEntry Sheet'!G24+'Cumulative Data-DataEntry Sheet'!M24+'Cumulative Data-DataEntry Sheet'!S24+'Cumulative Data-DataEntry Sheet'!Y24+'Cumulative Data-DataEntry Sheet'!AE24+'Cumulative Data-DataEntry Sheet'!AK24</f>
        <v>0</v>
      </c>
      <c r="H23" s="21">
        <f t="shared" si="0"/>
        <v>11</v>
      </c>
      <c r="I23" s="22">
        <f>'Cumulative Data-DataEntry Sheet'!AN24+'Cumulative Data-DataEntry Sheet'!AT24+'Cumulative Data-DataEntry Sheet'!AZ24+'Cumulative Data-DataEntry Sheet'!BF24+'Cumulative Data-DataEntry Sheet'!BL24+'Cumulative Data-DataEntry Sheet'!BR24</f>
        <v>3</v>
      </c>
      <c r="J23" s="22">
        <f>'Cumulative Data-DataEntry Sheet'!AO24+'Cumulative Data-DataEntry Sheet'!AU24+'Cumulative Data-DataEntry Sheet'!BA24+'Cumulative Data-DataEntry Sheet'!BG24+'Cumulative Data-DataEntry Sheet'!BM24+'Cumulative Data-DataEntry Sheet'!BS24</f>
        <v>3</v>
      </c>
      <c r="K23" s="22">
        <f>'Cumulative Data-DataEntry Sheet'!AP24+'Cumulative Data-DataEntry Sheet'!AV24+'Cumulative Data-DataEntry Sheet'!BB24+'Cumulative Data-DataEntry Sheet'!BH24+'Cumulative Data-DataEntry Sheet'!BN24+'Cumulative Data-DataEntry Sheet'!BT24</f>
        <v>1</v>
      </c>
      <c r="L23" s="22">
        <f>'Cumulative Data-DataEntry Sheet'!AQ24+'Cumulative Data-DataEntry Sheet'!AW24+'Cumulative Data-DataEntry Sheet'!BC24+'Cumulative Data-DataEntry Sheet'!BI24+'Cumulative Data-DataEntry Sheet'!BO24+'Cumulative Data-DataEntry Sheet'!BU24</f>
        <v>4</v>
      </c>
      <c r="M23" s="22">
        <f>'Cumulative Data-DataEntry Sheet'!AR24+'Cumulative Data-DataEntry Sheet'!AX24+'Cumulative Data-DataEntry Sheet'!BD24+'Cumulative Data-DataEntry Sheet'!BJ24+'Cumulative Data-DataEntry Sheet'!BP24+'Cumulative Data-DataEntry Sheet'!BV24</f>
        <v>0</v>
      </c>
      <c r="N23" s="21">
        <f t="shared" si="1"/>
        <v>11</v>
      </c>
      <c r="O23" s="22">
        <f>'Cumulative Data-DataEntry Sheet'!BY24+'Cumulative Data-DataEntry Sheet'!CE24+'Cumulative Data-DataEntry Sheet'!CK24+'Cumulative Data-DataEntry Sheet'!CQ24+'Cumulative Data-DataEntry Sheet'!CW24+'Cumulative Data-DataEntry Sheet'!DC24</f>
        <v>0</v>
      </c>
      <c r="P23" s="22">
        <f>'Cumulative Data-DataEntry Sheet'!BZ24+'Cumulative Data-DataEntry Sheet'!CF24+'Cumulative Data-DataEntry Sheet'!CL24+'Cumulative Data-DataEntry Sheet'!CR24+'Cumulative Data-DataEntry Sheet'!CX24+'Cumulative Data-DataEntry Sheet'!DD24</f>
        <v>0</v>
      </c>
      <c r="Q23" s="22">
        <f>'Cumulative Data-DataEntry Sheet'!CA24+'Cumulative Data-DataEntry Sheet'!CG24+'Cumulative Data-DataEntry Sheet'!CM24+'Cumulative Data-DataEntry Sheet'!CS24+'Cumulative Data-DataEntry Sheet'!CY24+'Cumulative Data-DataEntry Sheet'!DE24</f>
        <v>0</v>
      </c>
      <c r="R23" s="22">
        <f>'Cumulative Data-DataEntry Sheet'!CB24+'Cumulative Data-DataEntry Sheet'!CH24+'Cumulative Data-DataEntry Sheet'!CN24+'Cumulative Data-DataEntry Sheet'!CT24+'Cumulative Data-DataEntry Sheet'!CZ24+'Cumulative Data-DataEntry Sheet'!DF24</f>
        <v>3</v>
      </c>
      <c r="S23" s="22">
        <f>'Cumulative Data-DataEntry Sheet'!CC24+'Cumulative Data-DataEntry Sheet'!CI24+'Cumulative Data-DataEntry Sheet'!CO24+'Cumulative Data-DataEntry Sheet'!CU24+'Cumulative Data-DataEntry Sheet'!DA24+'Cumulative Data-DataEntry Sheet'!DG24</f>
        <v>7</v>
      </c>
      <c r="T23" s="21">
        <f t="shared" si="2"/>
        <v>10</v>
      </c>
      <c r="U23" s="21">
        <f t="shared" si="3"/>
        <v>32</v>
      </c>
    </row>
    <row r="24" spans="1:21" ht="16.5" thickBot="1">
      <c r="A24" s="21">
        <v>19</v>
      </c>
      <c r="B24" s="21" t="s">
        <v>23</v>
      </c>
      <c r="C24" s="22">
        <f>'Cumulative Data-DataEntry Sheet'!C25+'Cumulative Data-DataEntry Sheet'!I25+'Cumulative Data-DataEntry Sheet'!O25+'Cumulative Data-DataEntry Sheet'!U25+'Cumulative Data-DataEntry Sheet'!AA25+'Cumulative Data-DataEntry Sheet'!AG25</f>
        <v>0</v>
      </c>
      <c r="D24" s="22">
        <f>'Cumulative Data-DataEntry Sheet'!D25+'Cumulative Data-DataEntry Sheet'!J25+'Cumulative Data-DataEntry Sheet'!P25+'Cumulative Data-DataEntry Sheet'!V25+'Cumulative Data-DataEntry Sheet'!AB25+'Cumulative Data-DataEntry Sheet'!AH25</f>
        <v>0</v>
      </c>
      <c r="E24" s="22">
        <f>'Cumulative Data-DataEntry Sheet'!E25+'Cumulative Data-DataEntry Sheet'!K25+'Cumulative Data-DataEntry Sheet'!Q25+'Cumulative Data-DataEntry Sheet'!W25+'Cumulative Data-DataEntry Sheet'!AC25+'Cumulative Data-DataEntry Sheet'!AI25</f>
        <v>0</v>
      </c>
      <c r="F24" s="22">
        <f>'Cumulative Data-DataEntry Sheet'!F25+'Cumulative Data-DataEntry Sheet'!L25+'Cumulative Data-DataEntry Sheet'!R25+'Cumulative Data-DataEntry Sheet'!X25+'Cumulative Data-DataEntry Sheet'!AD25+'Cumulative Data-DataEntry Sheet'!AJ25</f>
        <v>0</v>
      </c>
      <c r="G24" s="22">
        <f>'Cumulative Data-DataEntry Sheet'!G25+'Cumulative Data-DataEntry Sheet'!M25+'Cumulative Data-DataEntry Sheet'!S25+'Cumulative Data-DataEntry Sheet'!Y25+'Cumulative Data-DataEntry Sheet'!AE25+'Cumulative Data-DataEntry Sheet'!AK25</f>
        <v>21</v>
      </c>
      <c r="H24" s="21">
        <f t="shared" si="0"/>
        <v>21</v>
      </c>
      <c r="I24" s="22">
        <f>'Cumulative Data-DataEntry Sheet'!AN25+'Cumulative Data-DataEntry Sheet'!AT25+'Cumulative Data-DataEntry Sheet'!AZ25+'Cumulative Data-DataEntry Sheet'!BF25+'Cumulative Data-DataEntry Sheet'!BL25+'Cumulative Data-DataEntry Sheet'!BR25</f>
        <v>21</v>
      </c>
      <c r="J24" s="22">
        <f>'Cumulative Data-DataEntry Sheet'!AO25+'Cumulative Data-DataEntry Sheet'!AU25+'Cumulative Data-DataEntry Sheet'!BA25+'Cumulative Data-DataEntry Sheet'!BG25+'Cumulative Data-DataEntry Sheet'!BM25+'Cumulative Data-DataEntry Sheet'!BS25</f>
        <v>0</v>
      </c>
      <c r="K24" s="22">
        <f>'Cumulative Data-DataEntry Sheet'!AP25+'Cumulative Data-DataEntry Sheet'!AV25+'Cumulative Data-DataEntry Sheet'!BB25+'Cumulative Data-DataEntry Sheet'!BH25+'Cumulative Data-DataEntry Sheet'!BN25+'Cumulative Data-DataEntry Sheet'!BT25</f>
        <v>0</v>
      </c>
      <c r="L24" s="22">
        <f>'Cumulative Data-DataEntry Sheet'!AQ25+'Cumulative Data-DataEntry Sheet'!AW25+'Cumulative Data-DataEntry Sheet'!BC25+'Cumulative Data-DataEntry Sheet'!BI25+'Cumulative Data-DataEntry Sheet'!BO25+'Cumulative Data-DataEntry Sheet'!BU25</f>
        <v>0</v>
      </c>
      <c r="M24" s="22">
        <f>'Cumulative Data-DataEntry Sheet'!AR25+'Cumulative Data-DataEntry Sheet'!AX25+'Cumulative Data-DataEntry Sheet'!BD25+'Cumulative Data-DataEntry Sheet'!BJ25+'Cumulative Data-DataEntry Sheet'!BP25+'Cumulative Data-DataEntry Sheet'!BV25</f>
        <v>0</v>
      </c>
      <c r="N24" s="21">
        <f t="shared" si="1"/>
        <v>21</v>
      </c>
      <c r="O24" s="22">
        <f>'Cumulative Data-DataEntry Sheet'!BY25+'Cumulative Data-DataEntry Sheet'!CE25+'Cumulative Data-DataEntry Sheet'!CK25+'Cumulative Data-DataEntry Sheet'!CQ25+'Cumulative Data-DataEntry Sheet'!CW25+'Cumulative Data-DataEntry Sheet'!DC25</f>
        <v>0</v>
      </c>
      <c r="P24" s="22">
        <f>'Cumulative Data-DataEntry Sheet'!BZ25+'Cumulative Data-DataEntry Sheet'!CF25+'Cumulative Data-DataEntry Sheet'!CL25+'Cumulative Data-DataEntry Sheet'!CR25+'Cumulative Data-DataEntry Sheet'!CX25+'Cumulative Data-DataEntry Sheet'!DD25</f>
        <v>21</v>
      </c>
      <c r="Q24" s="22">
        <f>'Cumulative Data-DataEntry Sheet'!CA25+'Cumulative Data-DataEntry Sheet'!CG25+'Cumulative Data-DataEntry Sheet'!CM25+'Cumulative Data-DataEntry Sheet'!CS25+'Cumulative Data-DataEntry Sheet'!CY25+'Cumulative Data-DataEntry Sheet'!DE25</f>
        <v>0</v>
      </c>
      <c r="R24" s="22">
        <f>'Cumulative Data-DataEntry Sheet'!CB25+'Cumulative Data-DataEntry Sheet'!CH25+'Cumulative Data-DataEntry Sheet'!CN25+'Cumulative Data-DataEntry Sheet'!CT25+'Cumulative Data-DataEntry Sheet'!CZ25+'Cumulative Data-DataEntry Sheet'!DF25</f>
        <v>0</v>
      </c>
      <c r="S24" s="22">
        <f>'Cumulative Data-DataEntry Sheet'!CC25+'Cumulative Data-DataEntry Sheet'!CI25+'Cumulative Data-DataEntry Sheet'!CO25+'Cumulative Data-DataEntry Sheet'!CU25+'Cumulative Data-DataEntry Sheet'!DA25+'Cumulative Data-DataEntry Sheet'!DG25</f>
        <v>0</v>
      </c>
      <c r="T24" s="21">
        <f t="shared" si="2"/>
        <v>21</v>
      </c>
      <c r="U24" s="21">
        <f t="shared" si="3"/>
        <v>63</v>
      </c>
    </row>
    <row r="25" spans="1:21" ht="16.5" thickBot="1">
      <c r="A25" s="21">
        <v>20</v>
      </c>
      <c r="B25" s="21" t="s">
        <v>24</v>
      </c>
      <c r="C25" s="22">
        <f>'Cumulative Data-DataEntry Sheet'!C26+'Cumulative Data-DataEntry Sheet'!I26+'Cumulative Data-DataEntry Sheet'!O26+'Cumulative Data-DataEntry Sheet'!U26+'Cumulative Data-DataEntry Sheet'!AA26+'Cumulative Data-DataEntry Sheet'!AG26</f>
        <v>4</v>
      </c>
      <c r="D25" s="22">
        <f>'Cumulative Data-DataEntry Sheet'!D26+'Cumulative Data-DataEntry Sheet'!J26+'Cumulative Data-DataEntry Sheet'!P26+'Cumulative Data-DataEntry Sheet'!V26+'Cumulative Data-DataEntry Sheet'!AB26+'Cumulative Data-DataEntry Sheet'!AH26</f>
        <v>7</v>
      </c>
      <c r="E25" s="22">
        <f>'Cumulative Data-DataEntry Sheet'!E26+'Cumulative Data-DataEntry Sheet'!K26+'Cumulative Data-DataEntry Sheet'!Q26+'Cumulative Data-DataEntry Sheet'!W26+'Cumulative Data-DataEntry Sheet'!AC26+'Cumulative Data-DataEntry Sheet'!AI26</f>
        <v>0</v>
      </c>
      <c r="F25" s="22">
        <f>'Cumulative Data-DataEntry Sheet'!F26+'Cumulative Data-DataEntry Sheet'!L26+'Cumulative Data-DataEntry Sheet'!R26+'Cumulative Data-DataEntry Sheet'!X26+'Cumulative Data-DataEntry Sheet'!AD26+'Cumulative Data-DataEntry Sheet'!AJ26</f>
        <v>0</v>
      </c>
      <c r="G25" s="22">
        <f>'Cumulative Data-DataEntry Sheet'!G26+'Cumulative Data-DataEntry Sheet'!M26+'Cumulative Data-DataEntry Sheet'!S26+'Cumulative Data-DataEntry Sheet'!Y26+'Cumulative Data-DataEntry Sheet'!AE26+'Cumulative Data-DataEntry Sheet'!AK26</f>
        <v>0</v>
      </c>
      <c r="H25" s="21">
        <f t="shared" si="0"/>
        <v>11</v>
      </c>
      <c r="I25" s="22">
        <f>'Cumulative Data-DataEntry Sheet'!AN26+'Cumulative Data-DataEntry Sheet'!AT26+'Cumulative Data-DataEntry Sheet'!AZ26+'Cumulative Data-DataEntry Sheet'!BF26+'Cumulative Data-DataEntry Sheet'!BL26+'Cumulative Data-DataEntry Sheet'!BR26</f>
        <v>3</v>
      </c>
      <c r="J25" s="22">
        <f>'Cumulative Data-DataEntry Sheet'!AO26+'Cumulative Data-DataEntry Sheet'!AU26+'Cumulative Data-DataEntry Sheet'!BA26+'Cumulative Data-DataEntry Sheet'!BG26+'Cumulative Data-DataEntry Sheet'!BM26+'Cumulative Data-DataEntry Sheet'!BS26</f>
        <v>3</v>
      </c>
      <c r="K25" s="22">
        <f>'Cumulative Data-DataEntry Sheet'!AP26+'Cumulative Data-DataEntry Sheet'!AV26+'Cumulative Data-DataEntry Sheet'!BB26+'Cumulative Data-DataEntry Sheet'!BH26+'Cumulative Data-DataEntry Sheet'!BN26+'Cumulative Data-DataEntry Sheet'!BT26</f>
        <v>1</v>
      </c>
      <c r="L25" s="22">
        <f>'Cumulative Data-DataEntry Sheet'!AQ26+'Cumulative Data-DataEntry Sheet'!AW26+'Cumulative Data-DataEntry Sheet'!BC26+'Cumulative Data-DataEntry Sheet'!BI26+'Cumulative Data-DataEntry Sheet'!BO26+'Cumulative Data-DataEntry Sheet'!BU26</f>
        <v>4</v>
      </c>
      <c r="M25" s="22">
        <f>'Cumulative Data-DataEntry Sheet'!AR26+'Cumulative Data-DataEntry Sheet'!AX26+'Cumulative Data-DataEntry Sheet'!BD26+'Cumulative Data-DataEntry Sheet'!BJ26+'Cumulative Data-DataEntry Sheet'!BP26+'Cumulative Data-DataEntry Sheet'!BV26</f>
        <v>0</v>
      </c>
      <c r="N25" s="21">
        <f t="shared" si="1"/>
        <v>11</v>
      </c>
      <c r="O25" s="22">
        <f>'Cumulative Data-DataEntry Sheet'!BY26+'Cumulative Data-DataEntry Sheet'!CE26+'Cumulative Data-DataEntry Sheet'!CK26+'Cumulative Data-DataEntry Sheet'!CQ26+'Cumulative Data-DataEntry Sheet'!CW26+'Cumulative Data-DataEntry Sheet'!DC26</f>
        <v>0</v>
      </c>
      <c r="P25" s="22">
        <f>'Cumulative Data-DataEntry Sheet'!BZ26+'Cumulative Data-DataEntry Sheet'!CF26+'Cumulative Data-DataEntry Sheet'!CL26+'Cumulative Data-DataEntry Sheet'!CR26+'Cumulative Data-DataEntry Sheet'!CX26+'Cumulative Data-DataEntry Sheet'!DD26</f>
        <v>0</v>
      </c>
      <c r="Q25" s="22">
        <f>'Cumulative Data-DataEntry Sheet'!CA26+'Cumulative Data-DataEntry Sheet'!CG26+'Cumulative Data-DataEntry Sheet'!CM26+'Cumulative Data-DataEntry Sheet'!CS26+'Cumulative Data-DataEntry Sheet'!CY26+'Cumulative Data-DataEntry Sheet'!DE26</f>
        <v>0</v>
      </c>
      <c r="R25" s="22">
        <f>'Cumulative Data-DataEntry Sheet'!CB26+'Cumulative Data-DataEntry Sheet'!CH26+'Cumulative Data-DataEntry Sheet'!CN26+'Cumulative Data-DataEntry Sheet'!CT26+'Cumulative Data-DataEntry Sheet'!CZ26+'Cumulative Data-DataEntry Sheet'!DF26</f>
        <v>3</v>
      </c>
      <c r="S25" s="22">
        <f>'Cumulative Data-DataEntry Sheet'!CC26+'Cumulative Data-DataEntry Sheet'!CI26+'Cumulative Data-DataEntry Sheet'!CO26+'Cumulative Data-DataEntry Sheet'!CU26+'Cumulative Data-DataEntry Sheet'!DA26+'Cumulative Data-DataEntry Sheet'!DG26</f>
        <v>7</v>
      </c>
      <c r="T25" s="21">
        <f t="shared" si="2"/>
        <v>10</v>
      </c>
      <c r="U25" s="21">
        <f t="shared" si="3"/>
        <v>32</v>
      </c>
    </row>
    <row r="26" spans="1:21" ht="16.5" thickBot="1">
      <c r="A26" s="21">
        <v>21</v>
      </c>
      <c r="B26" s="21" t="s">
        <v>25</v>
      </c>
      <c r="C26" s="22">
        <f>'Cumulative Data-DataEntry Sheet'!C27+'Cumulative Data-DataEntry Sheet'!I27+'Cumulative Data-DataEntry Sheet'!O27+'Cumulative Data-DataEntry Sheet'!U27+'Cumulative Data-DataEntry Sheet'!AA27+'Cumulative Data-DataEntry Sheet'!AG27</f>
        <v>0</v>
      </c>
      <c r="D26" s="22">
        <f>'Cumulative Data-DataEntry Sheet'!D27+'Cumulative Data-DataEntry Sheet'!J27+'Cumulative Data-DataEntry Sheet'!P27+'Cumulative Data-DataEntry Sheet'!V27+'Cumulative Data-DataEntry Sheet'!AB27+'Cumulative Data-DataEntry Sheet'!AH27</f>
        <v>0</v>
      </c>
      <c r="E26" s="22">
        <f>'Cumulative Data-DataEntry Sheet'!E27+'Cumulative Data-DataEntry Sheet'!K27+'Cumulative Data-DataEntry Sheet'!Q27+'Cumulative Data-DataEntry Sheet'!W27+'Cumulative Data-DataEntry Sheet'!AC27+'Cumulative Data-DataEntry Sheet'!AI27</f>
        <v>0</v>
      </c>
      <c r="F26" s="22">
        <f>'Cumulative Data-DataEntry Sheet'!F27+'Cumulative Data-DataEntry Sheet'!L27+'Cumulative Data-DataEntry Sheet'!R27+'Cumulative Data-DataEntry Sheet'!X27+'Cumulative Data-DataEntry Sheet'!AD27+'Cumulative Data-DataEntry Sheet'!AJ27</f>
        <v>0</v>
      </c>
      <c r="G26" s="22">
        <f>'Cumulative Data-DataEntry Sheet'!G27+'Cumulative Data-DataEntry Sheet'!M27+'Cumulative Data-DataEntry Sheet'!S27+'Cumulative Data-DataEntry Sheet'!Y27+'Cumulative Data-DataEntry Sheet'!AE27+'Cumulative Data-DataEntry Sheet'!AK27</f>
        <v>21</v>
      </c>
      <c r="H26" s="21">
        <f t="shared" si="0"/>
        <v>21</v>
      </c>
      <c r="I26" s="22">
        <f>'Cumulative Data-DataEntry Sheet'!AN27+'Cumulative Data-DataEntry Sheet'!AT27+'Cumulative Data-DataEntry Sheet'!AZ27+'Cumulative Data-DataEntry Sheet'!BF27+'Cumulative Data-DataEntry Sheet'!BL27+'Cumulative Data-DataEntry Sheet'!BR27</f>
        <v>21</v>
      </c>
      <c r="J26" s="22">
        <f>'Cumulative Data-DataEntry Sheet'!AO27+'Cumulative Data-DataEntry Sheet'!AU27+'Cumulative Data-DataEntry Sheet'!BA27+'Cumulative Data-DataEntry Sheet'!BG27+'Cumulative Data-DataEntry Sheet'!BM27+'Cumulative Data-DataEntry Sheet'!BS27</f>
        <v>0</v>
      </c>
      <c r="K26" s="22">
        <f>'Cumulative Data-DataEntry Sheet'!AP27+'Cumulative Data-DataEntry Sheet'!AV27+'Cumulative Data-DataEntry Sheet'!BB27+'Cumulative Data-DataEntry Sheet'!BH27+'Cumulative Data-DataEntry Sheet'!BN27+'Cumulative Data-DataEntry Sheet'!BT27</f>
        <v>0</v>
      </c>
      <c r="L26" s="22">
        <f>'Cumulative Data-DataEntry Sheet'!AQ27+'Cumulative Data-DataEntry Sheet'!AW27+'Cumulative Data-DataEntry Sheet'!BC27+'Cumulative Data-DataEntry Sheet'!BI27+'Cumulative Data-DataEntry Sheet'!BO27+'Cumulative Data-DataEntry Sheet'!BU27</f>
        <v>0</v>
      </c>
      <c r="M26" s="22">
        <f>'Cumulative Data-DataEntry Sheet'!AR27+'Cumulative Data-DataEntry Sheet'!AX27+'Cumulative Data-DataEntry Sheet'!BD27+'Cumulative Data-DataEntry Sheet'!BJ27+'Cumulative Data-DataEntry Sheet'!BP27+'Cumulative Data-DataEntry Sheet'!BV27</f>
        <v>0</v>
      </c>
      <c r="N26" s="21">
        <f t="shared" si="1"/>
        <v>21</v>
      </c>
      <c r="O26" s="22">
        <f>'Cumulative Data-DataEntry Sheet'!BY27+'Cumulative Data-DataEntry Sheet'!CE27+'Cumulative Data-DataEntry Sheet'!CK27+'Cumulative Data-DataEntry Sheet'!CQ27+'Cumulative Data-DataEntry Sheet'!CW27+'Cumulative Data-DataEntry Sheet'!DC27</f>
        <v>0</v>
      </c>
      <c r="P26" s="22">
        <f>'Cumulative Data-DataEntry Sheet'!BZ27+'Cumulative Data-DataEntry Sheet'!CF27+'Cumulative Data-DataEntry Sheet'!CL27+'Cumulative Data-DataEntry Sheet'!CR27+'Cumulative Data-DataEntry Sheet'!CX27+'Cumulative Data-DataEntry Sheet'!DD27</f>
        <v>21</v>
      </c>
      <c r="Q26" s="22">
        <f>'Cumulative Data-DataEntry Sheet'!CA27+'Cumulative Data-DataEntry Sheet'!CG27+'Cumulative Data-DataEntry Sheet'!CM27+'Cumulative Data-DataEntry Sheet'!CS27+'Cumulative Data-DataEntry Sheet'!CY27+'Cumulative Data-DataEntry Sheet'!DE27</f>
        <v>0</v>
      </c>
      <c r="R26" s="22">
        <f>'Cumulative Data-DataEntry Sheet'!CB27+'Cumulative Data-DataEntry Sheet'!CH27+'Cumulative Data-DataEntry Sheet'!CN27+'Cumulative Data-DataEntry Sheet'!CT27+'Cumulative Data-DataEntry Sheet'!CZ27+'Cumulative Data-DataEntry Sheet'!DF27</f>
        <v>0</v>
      </c>
      <c r="S26" s="22">
        <f>'Cumulative Data-DataEntry Sheet'!CC27+'Cumulative Data-DataEntry Sheet'!CI27+'Cumulative Data-DataEntry Sheet'!CO27+'Cumulative Data-DataEntry Sheet'!CU27+'Cumulative Data-DataEntry Sheet'!DA27+'Cumulative Data-DataEntry Sheet'!DG27</f>
        <v>0</v>
      </c>
      <c r="T26" s="21">
        <f t="shared" si="2"/>
        <v>21</v>
      </c>
      <c r="U26" s="21">
        <f t="shared" si="3"/>
        <v>63</v>
      </c>
    </row>
    <row r="27" spans="1:21" ht="16.5" thickBot="1">
      <c r="A27" s="21">
        <v>22</v>
      </c>
      <c r="B27" s="21" t="s">
        <v>26</v>
      </c>
      <c r="C27" s="22">
        <f>'Cumulative Data-DataEntry Sheet'!C28+'Cumulative Data-DataEntry Sheet'!I28+'Cumulative Data-DataEntry Sheet'!O28+'Cumulative Data-DataEntry Sheet'!U28+'Cumulative Data-DataEntry Sheet'!AA28+'Cumulative Data-DataEntry Sheet'!AG28</f>
        <v>4</v>
      </c>
      <c r="D27" s="22">
        <f>'Cumulative Data-DataEntry Sheet'!D28+'Cumulative Data-DataEntry Sheet'!J28+'Cumulative Data-DataEntry Sheet'!P28+'Cumulative Data-DataEntry Sheet'!V28+'Cumulative Data-DataEntry Sheet'!AB28+'Cumulative Data-DataEntry Sheet'!AH28</f>
        <v>7</v>
      </c>
      <c r="E27" s="22">
        <f>'Cumulative Data-DataEntry Sheet'!E28+'Cumulative Data-DataEntry Sheet'!K28+'Cumulative Data-DataEntry Sheet'!Q28+'Cumulative Data-DataEntry Sheet'!W28+'Cumulative Data-DataEntry Sheet'!AC28+'Cumulative Data-DataEntry Sheet'!AI28</f>
        <v>0</v>
      </c>
      <c r="F27" s="22">
        <f>'Cumulative Data-DataEntry Sheet'!F28+'Cumulative Data-DataEntry Sheet'!L28+'Cumulative Data-DataEntry Sheet'!R28+'Cumulative Data-DataEntry Sheet'!X28+'Cumulative Data-DataEntry Sheet'!AD28+'Cumulative Data-DataEntry Sheet'!AJ28</f>
        <v>0</v>
      </c>
      <c r="G27" s="22">
        <f>'Cumulative Data-DataEntry Sheet'!G28+'Cumulative Data-DataEntry Sheet'!M28+'Cumulative Data-DataEntry Sheet'!S28+'Cumulative Data-DataEntry Sheet'!Y28+'Cumulative Data-DataEntry Sheet'!AE28+'Cumulative Data-DataEntry Sheet'!AK28</f>
        <v>0</v>
      </c>
      <c r="H27" s="21">
        <f t="shared" si="0"/>
        <v>11</v>
      </c>
      <c r="I27" s="22">
        <f>'Cumulative Data-DataEntry Sheet'!AN28+'Cumulative Data-DataEntry Sheet'!AT28+'Cumulative Data-DataEntry Sheet'!AZ28+'Cumulative Data-DataEntry Sheet'!BF28+'Cumulative Data-DataEntry Sheet'!BL28+'Cumulative Data-DataEntry Sheet'!BR28</f>
        <v>3</v>
      </c>
      <c r="J27" s="22">
        <f>'Cumulative Data-DataEntry Sheet'!AO28+'Cumulative Data-DataEntry Sheet'!AU28+'Cumulative Data-DataEntry Sheet'!BA28+'Cumulative Data-DataEntry Sheet'!BG28+'Cumulative Data-DataEntry Sheet'!BM28+'Cumulative Data-DataEntry Sheet'!BS28</f>
        <v>3</v>
      </c>
      <c r="K27" s="22">
        <f>'Cumulative Data-DataEntry Sheet'!AP28+'Cumulative Data-DataEntry Sheet'!AV28+'Cumulative Data-DataEntry Sheet'!BB28+'Cumulative Data-DataEntry Sheet'!BH28+'Cumulative Data-DataEntry Sheet'!BN28+'Cumulative Data-DataEntry Sheet'!BT28</f>
        <v>1</v>
      </c>
      <c r="L27" s="22">
        <f>'Cumulative Data-DataEntry Sheet'!AQ28+'Cumulative Data-DataEntry Sheet'!AW28+'Cumulative Data-DataEntry Sheet'!BC28+'Cumulative Data-DataEntry Sheet'!BI28+'Cumulative Data-DataEntry Sheet'!BO28+'Cumulative Data-DataEntry Sheet'!BU28</f>
        <v>4</v>
      </c>
      <c r="M27" s="22">
        <f>'Cumulative Data-DataEntry Sheet'!AR28+'Cumulative Data-DataEntry Sheet'!AX28+'Cumulative Data-DataEntry Sheet'!BD28+'Cumulative Data-DataEntry Sheet'!BJ28+'Cumulative Data-DataEntry Sheet'!BP28+'Cumulative Data-DataEntry Sheet'!BV28</f>
        <v>0</v>
      </c>
      <c r="N27" s="21">
        <f t="shared" si="1"/>
        <v>11</v>
      </c>
      <c r="O27" s="22">
        <f>'Cumulative Data-DataEntry Sheet'!BY28+'Cumulative Data-DataEntry Sheet'!CE28+'Cumulative Data-DataEntry Sheet'!CK28+'Cumulative Data-DataEntry Sheet'!CQ28+'Cumulative Data-DataEntry Sheet'!CW28+'Cumulative Data-DataEntry Sheet'!DC28</f>
        <v>0</v>
      </c>
      <c r="P27" s="22">
        <f>'Cumulative Data-DataEntry Sheet'!BZ28+'Cumulative Data-DataEntry Sheet'!CF28+'Cumulative Data-DataEntry Sheet'!CL28+'Cumulative Data-DataEntry Sheet'!CR28+'Cumulative Data-DataEntry Sheet'!CX28+'Cumulative Data-DataEntry Sheet'!DD28</f>
        <v>0</v>
      </c>
      <c r="Q27" s="22">
        <f>'Cumulative Data-DataEntry Sheet'!CA28+'Cumulative Data-DataEntry Sheet'!CG28+'Cumulative Data-DataEntry Sheet'!CM28+'Cumulative Data-DataEntry Sheet'!CS28+'Cumulative Data-DataEntry Sheet'!CY28+'Cumulative Data-DataEntry Sheet'!DE28</f>
        <v>0</v>
      </c>
      <c r="R27" s="22">
        <f>'Cumulative Data-DataEntry Sheet'!CB28+'Cumulative Data-DataEntry Sheet'!CH28+'Cumulative Data-DataEntry Sheet'!CN28+'Cumulative Data-DataEntry Sheet'!CT28+'Cumulative Data-DataEntry Sheet'!CZ28+'Cumulative Data-DataEntry Sheet'!DF28</f>
        <v>3</v>
      </c>
      <c r="S27" s="22">
        <f>'Cumulative Data-DataEntry Sheet'!CC28+'Cumulative Data-DataEntry Sheet'!CI28+'Cumulative Data-DataEntry Sheet'!CO28+'Cumulative Data-DataEntry Sheet'!CU28+'Cumulative Data-DataEntry Sheet'!DA28+'Cumulative Data-DataEntry Sheet'!DG28</f>
        <v>7</v>
      </c>
      <c r="T27" s="21">
        <f t="shared" si="2"/>
        <v>10</v>
      </c>
      <c r="U27" s="21">
        <f t="shared" si="3"/>
        <v>32</v>
      </c>
    </row>
    <row r="28" spans="1:21" ht="16.5" thickBot="1">
      <c r="A28" s="21">
        <v>23</v>
      </c>
      <c r="B28" s="21" t="s">
        <v>27</v>
      </c>
      <c r="C28" s="22">
        <f>'Cumulative Data-DataEntry Sheet'!C29+'Cumulative Data-DataEntry Sheet'!I29+'Cumulative Data-DataEntry Sheet'!O29+'Cumulative Data-DataEntry Sheet'!U29+'Cumulative Data-DataEntry Sheet'!AA29+'Cumulative Data-DataEntry Sheet'!AG29</f>
        <v>0</v>
      </c>
      <c r="D28" s="22">
        <f>'Cumulative Data-DataEntry Sheet'!D29+'Cumulative Data-DataEntry Sheet'!J29+'Cumulative Data-DataEntry Sheet'!P29+'Cumulative Data-DataEntry Sheet'!V29+'Cumulative Data-DataEntry Sheet'!AB29+'Cumulative Data-DataEntry Sheet'!AH29</f>
        <v>0</v>
      </c>
      <c r="E28" s="22">
        <f>'Cumulative Data-DataEntry Sheet'!E29+'Cumulative Data-DataEntry Sheet'!K29+'Cumulative Data-DataEntry Sheet'!Q29+'Cumulative Data-DataEntry Sheet'!W29+'Cumulative Data-DataEntry Sheet'!AC29+'Cumulative Data-DataEntry Sheet'!AI29</f>
        <v>0</v>
      </c>
      <c r="F28" s="22">
        <f>'Cumulative Data-DataEntry Sheet'!F29+'Cumulative Data-DataEntry Sheet'!L29+'Cumulative Data-DataEntry Sheet'!R29+'Cumulative Data-DataEntry Sheet'!X29+'Cumulative Data-DataEntry Sheet'!AD29+'Cumulative Data-DataEntry Sheet'!AJ29</f>
        <v>0</v>
      </c>
      <c r="G28" s="22">
        <f>'Cumulative Data-DataEntry Sheet'!G29+'Cumulative Data-DataEntry Sheet'!M29+'Cumulative Data-DataEntry Sheet'!S29+'Cumulative Data-DataEntry Sheet'!Y29+'Cumulative Data-DataEntry Sheet'!AE29+'Cumulative Data-DataEntry Sheet'!AK29</f>
        <v>21</v>
      </c>
      <c r="H28" s="21">
        <f t="shared" si="0"/>
        <v>21</v>
      </c>
      <c r="I28" s="22">
        <f>'Cumulative Data-DataEntry Sheet'!AN29+'Cumulative Data-DataEntry Sheet'!AT29+'Cumulative Data-DataEntry Sheet'!AZ29+'Cumulative Data-DataEntry Sheet'!BF29+'Cumulative Data-DataEntry Sheet'!BL29+'Cumulative Data-DataEntry Sheet'!BR29</f>
        <v>21</v>
      </c>
      <c r="J28" s="22">
        <f>'Cumulative Data-DataEntry Sheet'!AO29+'Cumulative Data-DataEntry Sheet'!AU29+'Cumulative Data-DataEntry Sheet'!BA29+'Cumulative Data-DataEntry Sheet'!BG29+'Cumulative Data-DataEntry Sheet'!BM29+'Cumulative Data-DataEntry Sheet'!BS29</f>
        <v>0</v>
      </c>
      <c r="K28" s="22">
        <f>'Cumulative Data-DataEntry Sheet'!AP29+'Cumulative Data-DataEntry Sheet'!AV29+'Cumulative Data-DataEntry Sheet'!BB29+'Cumulative Data-DataEntry Sheet'!BH29+'Cumulative Data-DataEntry Sheet'!BN29+'Cumulative Data-DataEntry Sheet'!BT29</f>
        <v>0</v>
      </c>
      <c r="L28" s="22">
        <f>'Cumulative Data-DataEntry Sheet'!AQ29+'Cumulative Data-DataEntry Sheet'!AW29+'Cumulative Data-DataEntry Sheet'!BC29+'Cumulative Data-DataEntry Sheet'!BI29+'Cumulative Data-DataEntry Sheet'!BO29+'Cumulative Data-DataEntry Sheet'!BU29</f>
        <v>0</v>
      </c>
      <c r="M28" s="22">
        <f>'Cumulative Data-DataEntry Sheet'!AR29+'Cumulative Data-DataEntry Sheet'!AX29+'Cumulative Data-DataEntry Sheet'!BD29+'Cumulative Data-DataEntry Sheet'!BJ29+'Cumulative Data-DataEntry Sheet'!BP29+'Cumulative Data-DataEntry Sheet'!BV29</f>
        <v>0</v>
      </c>
      <c r="N28" s="21">
        <f t="shared" si="1"/>
        <v>21</v>
      </c>
      <c r="O28" s="22">
        <f>'Cumulative Data-DataEntry Sheet'!BY29+'Cumulative Data-DataEntry Sheet'!CE29+'Cumulative Data-DataEntry Sheet'!CK29+'Cumulative Data-DataEntry Sheet'!CQ29+'Cumulative Data-DataEntry Sheet'!CW29+'Cumulative Data-DataEntry Sheet'!DC29</f>
        <v>0</v>
      </c>
      <c r="P28" s="22">
        <f>'Cumulative Data-DataEntry Sheet'!BZ29+'Cumulative Data-DataEntry Sheet'!CF29+'Cumulative Data-DataEntry Sheet'!CL29+'Cumulative Data-DataEntry Sheet'!CR29+'Cumulative Data-DataEntry Sheet'!CX29+'Cumulative Data-DataEntry Sheet'!DD29</f>
        <v>21</v>
      </c>
      <c r="Q28" s="22">
        <f>'Cumulative Data-DataEntry Sheet'!CA29+'Cumulative Data-DataEntry Sheet'!CG29+'Cumulative Data-DataEntry Sheet'!CM29+'Cumulative Data-DataEntry Sheet'!CS29+'Cumulative Data-DataEntry Sheet'!CY29+'Cumulative Data-DataEntry Sheet'!DE29</f>
        <v>0</v>
      </c>
      <c r="R28" s="22">
        <f>'Cumulative Data-DataEntry Sheet'!CB29+'Cumulative Data-DataEntry Sheet'!CH29+'Cumulative Data-DataEntry Sheet'!CN29+'Cumulative Data-DataEntry Sheet'!CT29+'Cumulative Data-DataEntry Sheet'!CZ29+'Cumulative Data-DataEntry Sheet'!DF29</f>
        <v>0</v>
      </c>
      <c r="S28" s="22">
        <f>'Cumulative Data-DataEntry Sheet'!CC29+'Cumulative Data-DataEntry Sheet'!CI29+'Cumulative Data-DataEntry Sheet'!CO29+'Cumulative Data-DataEntry Sheet'!CU29+'Cumulative Data-DataEntry Sheet'!DA29+'Cumulative Data-DataEntry Sheet'!DG29</f>
        <v>0</v>
      </c>
      <c r="T28" s="21">
        <f t="shared" si="2"/>
        <v>21</v>
      </c>
      <c r="U28" s="21">
        <f t="shared" si="3"/>
        <v>63</v>
      </c>
    </row>
    <row r="29" spans="1:21" ht="16.5" thickBot="1">
      <c r="A29" s="25">
        <v>24</v>
      </c>
      <c r="B29" s="21" t="s">
        <v>28</v>
      </c>
      <c r="C29" s="22">
        <f>'Cumulative Data-DataEntry Sheet'!C30+'Cumulative Data-DataEntry Sheet'!I30+'Cumulative Data-DataEntry Sheet'!O30+'Cumulative Data-DataEntry Sheet'!U30+'Cumulative Data-DataEntry Sheet'!AA30+'Cumulative Data-DataEntry Sheet'!AG30</f>
        <v>4</v>
      </c>
      <c r="D29" s="22">
        <f>'Cumulative Data-DataEntry Sheet'!D30+'Cumulative Data-DataEntry Sheet'!J30+'Cumulative Data-DataEntry Sheet'!P30+'Cumulative Data-DataEntry Sheet'!V30+'Cumulative Data-DataEntry Sheet'!AB30+'Cumulative Data-DataEntry Sheet'!AH30</f>
        <v>7</v>
      </c>
      <c r="E29" s="22">
        <f>'Cumulative Data-DataEntry Sheet'!E30+'Cumulative Data-DataEntry Sheet'!K30+'Cumulative Data-DataEntry Sheet'!Q30+'Cumulative Data-DataEntry Sheet'!W30+'Cumulative Data-DataEntry Sheet'!AC30+'Cumulative Data-DataEntry Sheet'!AI30</f>
        <v>0</v>
      </c>
      <c r="F29" s="22">
        <f>'Cumulative Data-DataEntry Sheet'!F30+'Cumulative Data-DataEntry Sheet'!L30+'Cumulative Data-DataEntry Sheet'!R30+'Cumulative Data-DataEntry Sheet'!X30+'Cumulative Data-DataEntry Sheet'!AD30+'Cumulative Data-DataEntry Sheet'!AJ30</f>
        <v>0</v>
      </c>
      <c r="G29" s="22">
        <f>'Cumulative Data-DataEntry Sheet'!G30+'Cumulative Data-DataEntry Sheet'!M30+'Cumulative Data-DataEntry Sheet'!S30+'Cumulative Data-DataEntry Sheet'!Y30+'Cumulative Data-DataEntry Sheet'!AE30+'Cumulative Data-DataEntry Sheet'!AK30</f>
        <v>0</v>
      </c>
      <c r="H29" s="21">
        <f t="shared" si="0"/>
        <v>11</v>
      </c>
      <c r="I29" s="22">
        <f>'Cumulative Data-DataEntry Sheet'!AN30+'Cumulative Data-DataEntry Sheet'!AT30+'Cumulative Data-DataEntry Sheet'!AZ30+'Cumulative Data-DataEntry Sheet'!BF30+'Cumulative Data-DataEntry Sheet'!BL30+'Cumulative Data-DataEntry Sheet'!BR30</f>
        <v>3</v>
      </c>
      <c r="J29" s="22">
        <f>'Cumulative Data-DataEntry Sheet'!AO30+'Cumulative Data-DataEntry Sheet'!AU30+'Cumulative Data-DataEntry Sheet'!BA30+'Cumulative Data-DataEntry Sheet'!BG30+'Cumulative Data-DataEntry Sheet'!BM30+'Cumulative Data-DataEntry Sheet'!BS30</f>
        <v>3</v>
      </c>
      <c r="K29" s="22">
        <f>'Cumulative Data-DataEntry Sheet'!AP30+'Cumulative Data-DataEntry Sheet'!AV30+'Cumulative Data-DataEntry Sheet'!BB30+'Cumulative Data-DataEntry Sheet'!BH30+'Cumulative Data-DataEntry Sheet'!BN30+'Cumulative Data-DataEntry Sheet'!BT30</f>
        <v>1</v>
      </c>
      <c r="L29" s="22">
        <f>'Cumulative Data-DataEntry Sheet'!AQ30+'Cumulative Data-DataEntry Sheet'!AW30+'Cumulative Data-DataEntry Sheet'!BC30+'Cumulative Data-DataEntry Sheet'!BI30+'Cumulative Data-DataEntry Sheet'!BO30+'Cumulative Data-DataEntry Sheet'!BU30</f>
        <v>4</v>
      </c>
      <c r="M29" s="22">
        <f>'Cumulative Data-DataEntry Sheet'!AR30+'Cumulative Data-DataEntry Sheet'!AX30+'Cumulative Data-DataEntry Sheet'!BD30+'Cumulative Data-DataEntry Sheet'!BJ30+'Cumulative Data-DataEntry Sheet'!BP30+'Cumulative Data-DataEntry Sheet'!BV30</f>
        <v>0</v>
      </c>
      <c r="N29" s="21">
        <f t="shared" si="1"/>
        <v>11</v>
      </c>
      <c r="O29" s="22">
        <f>'Cumulative Data-DataEntry Sheet'!BY30+'Cumulative Data-DataEntry Sheet'!CE30+'Cumulative Data-DataEntry Sheet'!CK30+'Cumulative Data-DataEntry Sheet'!CQ30+'Cumulative Data-DataEntry Sheet'!CW30+'Cumulative Data-DataEntry Sheet'!DC30</f>
        <v>0</v>
      </c>
      <c r="P29" s="22">
        <f>'Cumulative Data-DataEntry Sheet'!BZ30+'Cumulative Data-DataEntry Sheet'!CF30+'Cumulative Data-DataEntry Sheet'!CL30+'Cumulative Data-DataEntry Sheet'!CR30+'Cumulative Data-DataEntry Sheet'!CX30+'Cumulative Data-DataEntry Sheet'!DD30</f>
        <v>0</v>
      </c>
      <c r="Q29" s="22">
        <f>'Cumulative Data-DataEntry Sheet'!CA30+'Cumulative Data-DataEntry Sheet'!CG30+'Cumulative Data-DataEntry Sheet'!CM30+'Cumulative Data-DataEntry Sheet'!CS30+'Cumulative Data-DataEntry Sheet'!CY30+'Cumulative Data-DataEntry Sheet'!DE30</f>
        <v>0</v>
      </c>
      <c r="R29" s="22">
        <f>'Cumulative Data-DataEntry Sheet'!CB30+'Cumulative Data-DataEntry Sheet'!CH30+'Cumulative Data-DataEntry Sheet'!CN30+'Cumulative Data-DataEntry Sheet'!CT30+'Cumulative Data-DataEntry Sheet'!CZ30+'Cumulative Data-DataEntry Sheet'!DF30</f>
        <v>3</v>
      </c>
      <c r="S29" s="22">
        <f>'Cumulative Data-DataEntry Sheet'!CC30+'Cumulative Data-DataEntry Sheet'!CI30+'Cumulative Data-DataEntry Sheet'!CO30+'Cumulative Data-DataEntry Sheet'!CU30+'Cumulative Data-DataEntry Sheet'!DA30+'Cumulative Data-DataEntry Sheet'!DG30</f>
        <v>7</v>
      </c>
      <c r="T29" s="21">
        <f t="shared" si="2"/>
        <v>10</v>
      </c>
      <c r="U29" s="21">
        <f t="shared" si="3"/>
        <v>32</v>
      </c>
    </row>
    <row r="30" spans="1:21" ht="16.5" thickBot="1">
      <c r="A30" s="48" t="s">
        <v>46</v>
      </c>
      <c r="B30" s="49"/>
      <c r="C30" s="16">
        <f>SUM(C6:C29)</f>
        <v>48</v>
      </c>
      <c r="D30" s="16">
        <f t="shared" ref="D30:U30" si="4">SUM(D6:D29)</f>
        <v>84</v>
      </c>
      <c r="E30" s="16">
        <f t="shared" si="4"/>
        <v>0</v>
      </c>
      <c r="F30" s="16">
        <f t="shared" si="4"/>
        <v>0</v>
      </c>
      <c r="G30" s="16">
        <f t="shared" si="4"/>
        <v>252</v>
      </c>
      <c r="H30" s="14">
        <f t="shared" si="4"/>
        <v>384</v>
      </c>
      <c r="I30" s="16">
        <f t="shared" si="4"/>
        <v>288</v>
      </c>
      <c r="J30" s="16">
        <f t="shared" si="4"/>
        <v>36</v>
      </c>
      <c r="K30" s="16">
        <f t="shared" si="4"/>
        <v>12</v>
      </c>
      <c r="L30" s="16">
        <f t="shared" si="4"/>
        <v>48</v>
      </c>
      <c r="M30" s="16">
        <f t="shared" si="4"/>
        <v>0</v>
      </c>
      <c r="N30" s="14">
        <f t="shared" si="4"/>
        <v>384</v>
      </c>
      <c r="O30" s="16">
        <f t="shared" si="4"/>
        <v>0</v>
      </c>
      <c r="P30" s="16">
        <f t="shared" si="4"/>
        <v>252</v>
      </c>
      <c r="Q30" s="16">
        <f t="shared" si="4"/>
        <v>0</v>
      </c>
      <c r="R30" s="16">
        <f t="shared" si="4"/>
        <v>36</v>
      </c>
      <c r="S30" s="16">
        <f t="shared" si="4"/>
        <v>84</v>
      </c>
      <c r="T30" s="14">
        <f t="shared" si="4"/>
        <v>372</v>
      </c>
      <c r="U30" s="14">
        <f t="shared" si="4"/>
        <v>1140</v>
      </c>
    </row>
  </sheetData>
  <mergeCells count="10">
    <mergeCell ref="A1:S1"/>
    <mergeCell ref="A2:S2"/>
    <mergeCell ref="A30:B30"/>
    <mergeCell ref="U4:U5"/>
    <mergeCell ref="A4:A5"/>
    <mergeCell ref="C4:H4"/>
    <mergeCell ref="I4:N4"/>
    <mergeCell ref="O4:T4"/>
    <mergeCell ref="B4:B5"/>
    <mergeCell ref="A3:U3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topLeftCell="A4" zoomScale="80" zoomScaleNormal="80" workbookViewId="0">
      <selection activeCell="N26" sqref="N26"/>
    </sheetView>
  </sheetViews>
  <sheetFormatPr defaultRowHeight="15"/>
  <cols>
    <col min="6" max="6" width="11.28515625" bestFit="1" customWidth="1"/>
    <col min="7" max="7" width="10.5703125" bestFit="1" customWidth="1"/>
  </cols>
  <sheetData>
    <row r="1" spans="1:9" ht="29.25">
      <c r="A1" s="50"/>
      <c r="B1" s="56"/>
      <c r="C1" s="56"/>
      <c r="D1" s="56"/>
      <c r="E1" s="56"/>
      <c r="F1" s="56"/>
      <c r="G1" s="56"/>
      <c r="H1" s="9"/>
      <c r="I1" s="9"/>
    </row>
    <row r="2" spans="1:9">
      <c r="A2" s="59"/>
      <c r="B2" s="59"/>
      <c r="C2" s="59"/>
      <c r="D2" s="59"/>
      <c r="E2" s="59"/>
      <c r="F2" s="59"/>
      <c r="G2" s="59"/>
      <c r="H2" s="9"/>
      <c r="I2" s="9"/>
    </row>
    <row r="3" spans="1:9" ht="23.25" thickBot="1">
      <c r="A3" s="60"/>
      <c r="B3" s="60"/>
      <c r="C3" s="60"/>
      <c r="D3" s="60"/>
      <c r="E3" s="60"/>
      <c r="F3" s="60"/>
      <c r="G3" s="60"/>
      <c r="H3" s="2"/>
      <c r="I3" s="2"/>
    </row>
    <row r="4" spans="1:9" ht="23.25" thickBot="1">
      <c r="A4" s="34"/>
      <c r="B4" s="63" t="s">
        <v>50</v>
      </c>
      <c r="C4" s="64"/>
      <c r="D4" s="64"/>
      <c r="E4" s="64"/>
      <c r="F4" s="64"/>
      <c r="G4" s="65"/>
      <c r="H4" s="2"/>
      <c r="I4" s="2"/>
    </row>
    <row r="5" spans="1:9" ht="15.75" thickBot="1">
      <c r="A5" s="2"/>
      <c r="B5" s="11" t="s">
        <v>0</v>
      </c>
      <c r="C5" s="11" t="s">
        <v>1</v>
      </c>
      <c r="D5" s="11" t="s">
        <v>2</v>
      </c>
      <c r="E5" s="11" t="s">
        <v>3</v>
      </c>
      <c r="F5" s="11" t="s">
        <v>40</v>
      </c>
      <c r="G5" s="11" t="s">
        <v>33</v>
      </c>
      <c r="H5" s="2"/>
      <c r="I5" s="2"/>
    </row>
    <row r="6" spans="1:9" ht="15.75" thickBot="1">
      <c r="A6" s="2"/>
      <c r="B6" s="11">
        <v>1</v>
      </c>
      <c r="C6" s="11" t="s">
        <v>5</v>
      </c>
      <c r="D6" s="11">
        <f>'Classwise Castewise Data'!H6</f>
        <v>21</v>
      </c>
      <c r="E6" s="11">
        <f>'Classwise Castewise Data'!N6</f>
        <v>21</v>
      </c>
      <c r="F6" s="11">
        <f>'Classwise Castewise Data'!T6</f>
        <v>21</v>
      </c>
      <c r="G6" s="11">
        <f>SUM(D6:F6)</f>
        <v>63</v>
      </c>
      <c r="H6" s="2"/>
      <c r="I6" s="2"/>
    </row>
    <row r="7" spans="1:9" ht="12" customHeight="1" thickBot="1">
      <c r="A7" s="2"/>
      <c r="B7" s="11"/>
      <c r="C7" s="11"/>
      <c r="D7" s="11"/>
      <c r="E7" s="11"/>
      <c r="F7" s="11"/>
      <c r="G7" s="11"/>
      <c r="H7" s="2"/>
      <c r="I7" s="2"/>
    </row>
    <row r="8" spans="1:9" ht="15.75" thickBot="1">
      <c r="A8" s="2"/>
      <c r="B8" s="11">
        <v>2</v>
      </c>
      <c r="C8" s="11" t="s">
        <v>6</v>
      </c>
      <c r="D8" s="11">
        <f>'Classwise Castewise Data'!H7</f>
        <v>11</v>
      </c>
      <c r="E8" s="11">
        <f>'Classwise Castewise Data'!N7</f>
        <v>11</v>
      </c>
      <c r="F8" s="11">
        <f>'Classwise Castewise Data'!T7</f>
        <v>10</v>
      </c>
      <c r="G8" s="11">
        <f t="shared" ref="G8:G52" si="0">SUM(D8:F8)</f>
        <v>32</v>
      </c>
      <c r="H8" s="2"/>
      <c r="I8" s="2"/>
    </row>
    <row r="9" spans="1:9" ht="12" customHeight="1" thickBot="1">
      <c r="A9" s="2"/>
      <c r="B9" s="11"/>
      <c r="C9" s="11"/>
      <c r="D9" s="11"/>
      <c r="E9" s="11"/>
      <c r="F9" s="11"/>
      <c r="G9" s="11"/>
      <c r="H9" s="2"/>
      <c r="I9" s="2"/>
    </row>
    <row r="10" spans="1:9" ht="15.75" thickBot="1">
      <c r="A10" s="2"/>
      <c r="B10" s="11">
        <v>3</v>
      </c>
      <c r="C10" s="11" t="s">
        <v>7</v>
      </c>
      <c r="D10" s="11">
        <f>'Classwise Castewise Data'!H8</f>
        <v>21</v>
      </c>
      <c r="E10" s="11">
        <f>'Classwise Castewise Data'!N8</f>
        <v>21</v>
      </c>
      <c r="F10" s="11">
        <f>'Classwise Castewise Data'!T8</f>
        <v>21</v>
      </c>
      <c r="G10" s="11">
        <f t="shared" si="0"/>
        <v>63</v>
      </c>
      <c r="H10" s="2"/>
      <c r="I10" s="2"/>
    </row>
    <row r="11" spans="1:9" ht="12" customHeight="1" thickBot="1">
      <c r="A11" s="2"/>
      <c r="B11" s="11"/>
      <c r="C11" s="11"/>
      <c r="D11" s="11"/>
      <c r="E11" s="11"/>
      <c r="F11" s="11"/>
      <c r="G11" s="11"/>
      <c r="H11" s="2"/>
      <c r="I11" s="2"/>
    </row>
    <row r="12" spans="1:9" ht="15.75" thickBot="1">
      <c r="A12" s="2"/>
      <c r="B12" s="11">
        <v>4</v>
      </c>
      <c r="C12" s="11" t="s">
        <v>8</v>
      </c>
      <c r="D12" s="11">
        <f>'Classwise Castewise Data'!H9</f>
        <v>11</v>
      </c>
      <c r="E12" s="11">
        <f>'Classwise Castewise Data'!N9</f>
        <v>11</v>
      </c>
      <c r="F12" s="11">
        <f>'Classwise Castewise Data'!T9</f>
        <v>10</v>
      </c>
      <c r="G12" s="11">
        <f t="shared" si="0"/>
        <v>32</v>
      </c>
      <c r="H12" s="2"/>
      <c r="I12" s="2"/>
    </row>
    <row r="13" spans="1:9" ht="12" customHeight="1" thickBot="1">
      <c r="A13" s="2"/>
      <c r="B13" s="11"/>
      <c r="C13" s="11"/>
      <c r="D13" s="11"/>
      <c r="E13" s="11"/>
      <c r="F13" s="11"/>
      <c r="G13" s="11"/>
      <c r="H13" s="2"/>
      <c r="I13" s="2"/>
    </row>
    <row r="14" spans="1:9" ht="15.75" thickBot="1">
      <c r="A14" s="2"/>
      <c r="B14" s="11">
        <v>5</v>
      </c>
      <c r="C14" s="11" t="s">
        <v>9</v>
      </c>
      <c r="D14" s="11">
        <f>'Classwise Castewise Data'!H10</f>
        <v>21</v>
      </c>
      <c r="E14" s="11">
        <f>'Classwise Castewise Data'!N10</f>
        <v>21</v>
      </c>
      <c r="F14" s="11">
        <f>'Classwise Castewise Data'!T10</f>
        <v>21</v>
      </c>
      <c r="G14" s="11">
        <f t="shared" si="0"/>
        <v>63</v>
      </c>
      <c r="H14" s="2"/>
      <c r="I14" s="2"/>
    </row>
    <row r="15" spans="1:9" ht="12" customHeight="1" thickBot="1">
      <c r="A15" s="2"/>
      <c r="B15" s="11"/>
      <c r="C15" s="11"/>
      <c r="D15" s="11"/>
      <c r="E15" s="11"/>
      <c r="F15" s="11"/>
      <c r="G15" s="11"/>
      <c r="H15" s="2"/>
      <c r="I15" s="2"/>
    </row>
    <row r="16" spans="1:9" ht="15.75" thickBot="1">
      <c r="A16" s="2"/>
      <c r="B16" s="11">
        <v>6</v>
      </c>
      <c r="C16" s="11" t="s">
        <v>10</v>
      </c>
      <c r="D16" s="11">
        <f>'Classwise Castewise Data'!H11</f>
        <v>11</v>
      </c>
      <c r="E16" s="11">
        <f>'Classwise Castewise Data'!N11</f>
        <v>11</v>
      </c>
      <c r="F16" s="11">
        <f>'Classwise Castewise Data'!T11</f>
        <v>10</v>
      </c>
      <c r="G16" s="11">
        <f t="shared" si="0"/>
        <v>32</v>
      </c>
      <c r="H16" s="2"/>
      <c r="I16" s="2"/>
    </row>
    <row r="17" spans="1:9" ht="12" customHeight="1" thickBot="1">
      <c r="A17" s="2"/>
      <c r="B17" s="11"/>
      <c r="C17" s="11"/>
      <c r="D17" s="11"/>
      <c r="E17" s="11"/>
      <c r="F17" s="11"/>
      <c r="G17" s="11"/>
      <c r="H17" s="2"/>
      <c r="I17" s="2"/>
    </row>
    <row r="18" spans="1:9" ht="15.75" thickBot="1">
      <c r="A18" s="2"/>
      <c r="B18" s="11">
        <v>7</v>
      </c>
      <c r="C18" s="11" t="s">
        <v>11</v>
      </c>
      <c r="D18" s="11">
        <f>'Classwise Castewise Data'!H12</f>
        <v>21</v>
      </c>
      <c r="E18" s="11">
        <f>'Classwise Castewise Data'!N12</f>
        <v>21</v>
      </c>
      <c r="F18" s="11">
        <f>'Classwise Castewise Data'!T12</f>
        <v>21</v>
      </c>
      <c r="G18" s="11">
        <f t="shared" si="0"/>
        <v>63</v>
      </c>
      <c r="H18" s="2"/>
      <c r="I18" s="2"/>
    </row>
    <row r="19" spans="1:9" ht="12" customHeight="1" thickBot="1">
      <c r="A19" s="2"/>
      <c r="B19" s="11"/>
      <c r="C19" s="11"/>
      <c r="D19" s="11"/>
      <c r="E19" s="11"/>
      <c r="F19" s="11"/>
      <c r="G19" s="11"/>
      <c r="H19" s="2"/>
      <c r="I19" s="2"/>
    </row>
    <row r="20" spans="1:9" ht="15.75" thickBot="1">
      <c r="A20" s="2"/>
      <c r="B20" s="11">
        <v>8</v>
      </c>
      <c r="C20" s="11" t="s">
        <v>12</v>
      </c>
      <c r="D20" s="11">
        <f>'Classwise Castewise Data'!H13</f>
        <v>11</v>
      </c>
      <c r="E20" s="11">
        <f>'Classwise Castewise Data'!N13</f>
        <v>11</v>
      </c>
      <c r="F20" s="11">
        <f>'Classwise Castewise Data'!T13</f>
        <v>10</v>
      </c>
      <c r="G20" s="11">
        <f t="shared" si="0"/>
        <v>32</v>
      </c>
      <c r="H20" s="2"/>
      <c r="I20" s="2"/>
    </row>
    <row r="21" spans="1:9" ht="12" customHeight="1" thickBot="1">
      <c r="A21" s="2"/>
      <c r="B21" s="11"/>
      <c r="C21" s="11"/>
      <c r="D21" s="11"/>
      <c r="E21" s="11"/>
      <c r="F21" s="11"/>
      <c r="G21" s="11"/>
      <c r="H21" s="2"/>
      <c r="I21" s="2"/>
    </row>
    <row r="22" spans="1:9" ht="15.75" thickBot="1">
      <c r="A22" s="2"/>
      <c r="B22" s="11">
        <v>9</v>
      </c>
      <c r="C22" s="11" t="s">
        <v>13</v>
      </c>
      <c r="D22" s="11">
        <f>'Classwise Castewise Data'!H14</f>
        <v>21</v>
      </c>
      <c r="E22" s="11">
        <f>'Classwise Castewise Data'!N14</f>
        <v>21</v>
      </c>
      <c r="F22" s="11">
        <f>'Classwise Castewise Data'!T14</f>
        <v>21</v>
      </c>
      <c r="G22" s="11">
        <f t="shared" si="0"/>
        <v>63</v>
      </c>
      <c r="H22" s="2"/>
      <c r="I22" s="2"/>
    </row>
    <row r="23" spans="1:9" ht="12" customHeight="1" thickBot="1">
      <c r="A23" s="2"/>
      <c r="B23" s="11"/>
      <c r="C23" s="11"/>
      <c r="D23" s="11"/>
      <c r="E23" s="11"/>
      <c r="F23" s="11"/>
      <c r="G23" s="11"/>
      <c r="H23" s="2"/>
      <c r="I23" s="2"/>
    </row>
    <row r="24" spans="1:9" ht="15.75" thickBot="1">
      <c r="A24" s="2"/>
      <c r="B24" s="11">
        <v>10</v>
      </c>
      <c r="C24" s="11" t="s">
        <v>14</v>
      </c>
      <c r="D24" s="11">
        <f>'Classwise Castewise Data'!H15</f>
        <v>11</v>
      </c>
      <c r="E24" s="11">
        <f>'Classwise Castewise Data'!N15</f>
        <v>11</v>
      </c>
      <c r="F24" s="11">
        <f>'Classwise Castewise Data'!T15</f>
        <v>10</v>
      </c>
      <c r="G24" s="11">
        <f t="shared" si="0"/>
        <v>32</v>
      </c>
      <c r="H24" s="2"/>
      <c r="I24" s="2"/>
    </row>
    <row r="25" spans="1:9" ht="12" customHeight="1" thickBot="1">
      <c r="A25" s="2"/>
      <c r="B25" s="11"/>
      <c r="C25" s="11"/>
      <c r="D25" s="11"/>
      <c r="E25" s="11"/>
      <c r="F25" s="11"/>
      <c r="G25" s="11"/>
      <c r="H25" s="2"/>
      <c r="I25" s="2"/>
    </row>
    <row r="26" spans="1:9" ht="15.75" thickBot="1">
      <c r="A26" s="2"/>
      <c r="B26" s="11">
        <v>11</v>
      </c>
      <c r="C26" s="11" t="s">
        <v>15</v>
      </c>
      <c r="D26" s="11">
        <f>'Classwise Castewise Data'!H16</f>
        <v>21</v>
      </c>
      <c r="E26" s="11">
        <f>'Classwise Castewise Data'!N16</f>
        <v>21</v>
      </c>
      <c r="F26" s="11">
        <f>'Classwise Castewise Data'!T16</f>
        <v>21</v>
      </c>
      <c r="G26" s="11">
        <f t="shared" si="0"/>
        <v>63</v>
      </c>
      <c r="H26" s="2"/>
      <c r="I26" s="2"/>
    </row>
    <row r="27" spans="1:9" ht="12" customHeight="1" thickBot="1">
      <c r="A27" s="2"/>
      <c r="B27" s="11"/>
      <c r="C27" s="11"/>
      <c r="D27" s="11"/>
      <c r="E27" s="11"/>
      <c r="F27" s="11"/>
      <c r="G27" s="11"/>
      <c r="H27" s="2"/>
      <c r="I27" s="2"/>
    </row>
    <row r="28" spans="1:9" ht="15.75" thickBot="1">
      <c r="A28" s="2"/>
      <c r="B28" s="11">
        <v>12</v>
      </c>
      <c r="C28" s="11" t="s">
        <v>16</v>
      </c>
      <c r="D28" s="11">
        <f>'Classwise Castewise Data'!H17</f>
        <v>11</v>
      </c>
      <c r="E28" s="11">
        <f>'Classwise Castewise Data'!N17</f>
        <v>11</v>
      </c>
      <c r="F28" s="11">
        <f>'Classwise Castewise Data'!T17</f>
        <v>10</v>
      </c>
      <c r="G28" s="11">
        <f t="shared" si="0"/>
        <v>32</v>
      </c>
      <c r="H28" s="2"/>
      <c r="I28" s="2"/>
    </row>
    <row r="29" spans="1:9" ht="12" customHeight="1" thickBot="1">
      <c r="A29" s="2"/>
      <c r="B29" s="11"/>
      <c r="C29" s="11"/>
      <c r="D29" s="11"/>
      <c r="E29" s="11"/>
      <c r="F29" s="11"/>
      <c r="G29" s="11"/>
      <c r="H29" s="2"/>
      <c r="I29" s="2"/>
    </row>
    <row r="30" spans="1:9" ht="15.75" thickBot="1">
      <c r="A30" s="2"/>
      <c r="B30" s="11">
        <v>13</v>
      </c>
      <c r="C30" s="11" t="s">
        <v>17</v>
      </c>
      <c r="D30" s="11">
        <f>'Classwise Castewise Data'!H18</f>
        <v>21</v>
      </c>
      <c r="E30" s="11">
        <f>'Classwise Castewise Data'!N18</f>
        <v>21</v>
      </c>
      <c r="F30" s="11">
        <f>'Classwise Castewise Data'!T18</f>
        <v>21</v>
      </c>
      <c r="G30" s="11">
        <f t="shared" si="0"/>
        <v>63</v>
      </c>
      <c r="H30" s="2"/>
      <c r="I30" s="2"/>
    </row>
    <row r="31" spans="1:9" ht="12" customHeight="1" thickBot="1">
      <c r="A31" s="2"/>
      <c r="B31" s="11"/>
      <c r="C31" s="11"/>
      <c r="D31" s="11"/>
      <c r="E31" s="11"/>
      <c r="F31" s="11"/>
      <c r="G31" s="11"/>
      <c r="H31" s="2"/>
      <c r="I31" s="2"/>
    </row>
    <row r="32" spans="1:9" ht="15.75" thickBot="1">
      <c r="A32" s="2"/>
      <c r="B32" s="11">
        <v>14</v>
      </c>
      <c r="C32" s="11" t="s">
        <v>18</v>
      </c>
      <c r="D32" s="11">
        <f>'Classwise Castewise Data'!H19</f>
        <v>11</v>
      </c>
      <c r="E32" s="11">
        <f>'Classwise Castewise Data'!N19</f>
        <v>11</v>
      </c>
      <c r="F32" s="11">
        <f>'Classwise Castewise Data'!T19</f>
        <v>10</v>
      </c>
      <c r="G32" s="11">
        <f t="shared" si="0"/>
        <v>32</v>
      </c>
      <c r="H32" s="2"/>
      <c r="I32" s="2"/>
    </row>
    <row r="33" spans="1:9" ht="12" customHeight="1" thickBot="1">
      <c r="A33" s="2"/>
      <c r="B33" s="11"/>
      <c r="C33" s="11"/>
      <c r="D33" s="11"/>
      <c r="E33" s="11"/>
      <c r="F33" s="11"/>
      <c r="G33" s="11"/>
      <c r="H33" s="2"/>
      <c r="I33" s="2"/>
    </row>
    <row r="34" spans="1:9" ht="15.75" thickBot="1">
      <c r="A34" s="2"/>
      <c r="B34" s="11">
        <v>15</v>
      </c>
      <c r="C34" s="11" t="s">
        <v>19</v>
      </c>
      <c r="D34" s="11">
        <f>'Classwise Castewise Data'!H20</f>
        <v>21</v>
      </c>
      <c r="E34" s="11">
        <f>'Classwise Castewise Data'!N20</f>
        <v>21</v>
      </c>
      <c r="F34" s="11">
        <f>'Classwise Castewise Data'!T20</f>
        <v>21</v>
      </c>
      <c r="G34" s="11">
        <f t="shared" si="0"/>
        <v>63</v>
      </c>
      <c r="H34" s="2"/>
      <c r="I34" s="2"/>
    </row>
    <row r="35" spans="1:9" ht="12" customHeight="1" thickBot="1">
      <c r="A35" s="2"/>
      <c r="B35" s="11"/>
      <c r="C35" s="11"/>
      <c r="D35" s="11"/>
      <c r="E35" s="11"/>
      <c r="F35" s="11"/>
      <c r="G35" s="11"/>
      <c r="H35" s="2"/>
      <c r="I35" s="2"/>
    </row>
    <row r="36" spans="1:9" ht="15.75" thickBot="1">
      <c r="A36" s="2"/>
      <c r="B36" s="11">
        <v>16</v>
      </c>
      <c r="C36" s="11" t="s">
        <v>20</v>
      </c>
      <c r="D36" s="11">
        <f>'Classwise Castewise Data'!H21</f>
        <v>11</v>
      </c>
      <c r="E36" s="11">
        <f>'Classwise Castewise Data'!N21</f>
        <v>11</v>
      </c>
      <c r="F36" s="11">
        <f>'Classwise Castewise Data'!T21</f>
        <v>10</v>
      </c>
      <c r="G36" s="11">
        <f t="shared" si="0"/>
        <v>32</v>
      </c>
      <c r="H36" s="2"/>
      <c r="I36" s="2"/>
    </row>
    <row r="37" spans="1:9" ht="12" customHeight="1" thickBot="1">
      <c r="A37" s="2"/>
      <c r="B37" s="11"/>
      <c r="C37" s="11"/>
      <c r="D37" s="11"/>
      <c r="E37" s="11"/>
      <c r="F37" s="11"/>
      <c r="G37" s="11"/>
      <c r="H37" s="2"/>
      <c r="I37" s="2"/>
    </row>
    <row r="38" spans="1:9" ht="15.75" thickBot="1">
      <c r="A38" s="2"/>
      <c r="B38" s="11">
        <v>17</v>
      </c>
      <c r="C38" s="11" t="s">
        <v>21</v>
      </c>
      <c r="D38" s="11">
        <f>'Classwise Castewise Data'!H22</f>
        <v>21</v>
      </c>
      <c r="E38" s="11">
        <f>'Classwise Castewise Data'!N22</f>
        <v>21</v>
      </c>
      <c r="F38" s="11">
        <f>'Classwise Castewise Data'!T22</f>
        <v>21</v>
      </c>
      <c r="G38" s="11">
        <f t="shared" si="0"/>
        <v>63</v>
      </c>
      <c r="H38" s="2"/>
      <c r="I38" s="2"/>
    </row>
    <row r="39" spans="1:9" ht="12" customHeight="1" thickBot="1">
      <c r="A39" s="2"/>
      <c r="B39" s="11"/>
      <c r="C39" s="11"/>
      <c r="D39" s="11"/>
      <c r="E39" s="11"/>
      <c r="F39" s="11"/>
      <c r="G39" s="11"/>
      <c r="H39" s="2"/>
      <c r="I39" s="2"/>
    </row>
    <row r="40" spans="1:9" ht="15.75" thickBot="1">
      <c r="A40" s="2"/>
      <c r="B40" s="11">
        <v>18</v>
      </c>
      <c r="C40" s="11" t="s">
        <v>22</v>
      </c>
      <c r="D40" s="11">
        <f>'Classwise Castewise Data'!H23</f>
        <v>11</v>
      </c>
      <c r="E40" s="11">
        <f>'Classwise Castewise Data'!N23</f>
        <v>11</v>
      </c>
      <c r="F40" s="11">
        <f>'Classwise Castewise Data'!T23</f>
        <v>10</v>
      </c>
      <c r="G40" s="11">
        <f t="shared" si="0"/>
        <v>32</v>
      </c>
      <c r="H40" s="2"/>
      <c r="I40" s="2"/>
    </row>
    <row r="41" spans="1:9" ht="12" customHeight="1" thickBot="1">
      <c r="A41" s="2"/>
      <c r="B41" s="11"/>
      <c r="C41" s="11"/>
      <c r="D41" s="11"/>
      <c r="E41" s="11"/>
      <c r="F41" s="11"/>
      <c r="G41" s="11"/>
      <c r="H41" s="2"/>
      <c r="I41" s="2"/>
    </row>
    <row r="42" spans="1:9" ht="15.75" thickBot="1">
      <c r="A42" s="2"/>
      <c r="B42" s="11">
        <v>19</v>
      </c>
      <c r="C42" s="11" t="s">
        <v>23</v>
      </c>
      <c r="D42" s="11">
        <f>'Classwise Castewise Data'!H24</f>
        <v>21</v>
      </c>
      <c r="E42" s="11">
        <f>'Classwise Castewise Data'!N24</f>
        <v>21</v>
      </c>
      <c r="F42" s="11">
        <f>'Classwise Castewise Data'!T24</f>
        <v>21</v>
      </c>
      <c r="G42" s="11">
        <f t="shared" si="0"/>
        <v>63</v>
      </c>
      <c r="H42" s="2"/>
      <c r="I42" s="2"/>
    </row>
    <row r="43" spans="1:9" ht="12" customHeight="1" thickBot="1">
      <c r="A43" s="2"/>
      <c r="B43" s="11"/>
      <c r="C43" s="11"/>
      <c r="D43" s="11"/>
      <c r="E43" s="11"/>
      <c r="F43" s="11"/>
      <c r="G43" s="11"/>
      <c r="H43" s="2"/>
      <c r="I43" s="2"/>
    </row>
    <row r="44" spans="1:9" ht="15.75" thickBot="1">
      <c r="A44" s="2"/>
      <c r="B44" s="11">
        <v>20</v>
      </c>
      <c r="C44" s="11" t="s">
        <v>24</v>
      </c>
      <c r="D44" s="11">
        <f>'Classwise Castewise Data'!H25</f>
        <v>11</v>
      </c>
      <c r="E44" s="11">
        <f>'Classwise Castewise Data'!N25</f>
        <v>11</v>
      </c>
      <c r="F44" s="11">
        <f>'Classwise Castewise Data'!T25</f>
        <v>10</v>
      </c>
      <c r="G44" s="11">
        <f t="shared" si="0"/>
        <v>32</v>
      </c>
      <c r="H44" s="2"/>
      <c r="I44" s="2"/>
    </row>
    <row r="45" spans="1:9" ht="12" customHeight="1" thickBot="1">
      <c r="A45" s="2"/>
      <c r="B45" s="11"/>
      <c r="C45" s="11"/>
      <c r="D45" s="11"/>
      <c r="E45" s="11"/>
      <c r="F45" s="11"/>
      <c r="G45" s="11"/>
      <c r="H45" s="2"/>
      <c r="I45" s="2"/>
    </row>
    <row r="46" spans="1:9" ht="15.75" thickBot="1">
      <c r="A46" s="2"/>
      <c r="B46" s="11">
        <v>21</v>
      </c>
      <c r="C46" s="11" t="s">
        <v>25</v>
      </c>
      <c r="D46" s="11">
        <f>'Classwise Castewise Data'!H26</f>
        <v>21</v>
      </c>
      <c r="E46" s="11">
        <f>'Classwise Castewise Data'!N26</f>
        <v>21</v>
      </c>
      <c r="F46" s="11">
        <f>'Classwise Castewise Data'!T26</f>
        <v>21</v>
      </c>
      <c r="G46" s="11">
        <f t="shared" si="0"/>
        <v>63</v>
      </c>
      <c r="H46" s="2"/>
      <c r="I46" s="2"/>
    </row>
    <row r="47" spans="1:9" ht="12" customHeight="1" thickBot="1">
      <c r="A47" s="2"/>
      <c r="B47" s="11"/>
      <c r="C47" s="11"/>
      <c r="D47" s="11"/>
      <c r="E47" s="11"/>
      <c r="F47" s="11"/>
      <c r="G47" s="11"/>
      <c r="H47" s="2"/>
      <c r="I47" s="2"/>
    </row>
    <row r="48" spans="1:9" ht="15.75" thickBot="1">
      <c r="A48" s="2"/>
      <c r="B48" s="11">
        <v>22</v>
      </c>
      <c r="C48" s="11" t="s">
        <v>26</v>
      </c>
      <c r="D48" s="11">
        <f>'Classwise Castewise Data'!H27</f>
        <v>11</v>
      </c>
      <c r="E48" s="11">
        <f>'Classwise Castewise Data'!N27</f>
        <v>11</v>
      </c>
      <c r="F48" s="11">
        <f>'Classwise Castewise Data'!T27</f>
        <v>10</v>
      </c>
      <c r="G48" s="11">
        <f t="shared" si="0"/>
        <v>32</v>
      </c>
      <c r="H48" s="2"/>
      <c r="I48" s="2"/>
    </row>
    <row r="49" spans="1:9" ht="12" customHeight="1" thickBot="1">
      <c r="A49" s="2"/>
      <c r="B49" s="11"/>
      <c r="C49" s="11"/>
      <c r="D49" s="11"/>
      <c r="E49" s="11"/>
      <c r="F49" s="11"/>
      <c r="G49" s="11"/>
      <c r="H49" s="2"/>
      <c r="I49" s="2"/>
    </row>
    <row r="50" spans="1:9" ht="15.75" thickBot="1">
      <c r="A50" s="2"/>
      <c r="B50" s="11">
        <v>23</v>
      </c>
      <c r="C50" s="11" t="s">
        <v>27</v>
      </c>
      <c r="D50" s="11">
        <f>'Classwise Castewise Data'!H28</f>
        <v>21</v>
      </c>
      <c r="E50" s="11">
        <f>'Classwise Castewise Data'!N28</f>
        <v>21</v>
      </c>
      <c r="F50" s="11">
        <f>'Classwise Castewise Data'!T28</f>
        <v>21</v>
      </c>
      <c r="G50" s="11">
        <f t="shared" si="0"/>
        <v>63</v>
      </c>
      <c r="H50" s="2"/>
      <c r="I50" s="2"/>
    </row>
    <row r="51" spans="1:9" ht="12" customHeight="1" thickBot="1">
      <c r="A51" s="2"/>
      <c r="B51" s="11"/>
      <c r="C51" s="11"/>
      <c r="D51" s="11"/>
      <c r="E51" s="11"/>
      <c r="F51" s="11"/>
      <c r="G51" s="11"/>
      <c r="H51" s="2"/>
      <c r="I51" s="2"/>
    </row>
    <row r="52" spans="1:9" ht="15.75" thickBot="1">
      <c r="A52" s="2"/>
      <c r="B52" s="11">
        <v>24</v>
      </c>
      <c r="C52" s="11" t="s">
        <v>28</v>
      </c>
      <c r="D52" s="11">
        <f>'Classwise Castewise Data'!H29</f>
        <v>11</v>
      </c>
      <c r="E52" s="11">
        <f>'Classwise Castewise Data'!N29</f>
        <v>11</v>
      </c>
      <c r="F52" s="11">
        <f>'Classwise Castewise Data'!T29</f>
        <v>10</v>
      </c>
      <c r="G52" s="11">
        <f t="shared" si="0"/>
        <v>32</v>
      </c>
      <c r="H52" s="2"/>
      <c r="I52" s="2"/>
    </row>
    <row r="53" spans="1:9" ht="15.75" thickBot="1">
      <c r="A53" s="2"/>
      <c r="B53" s="61" t="s">
        <v>46</v>
      </c>
      <c r="C53" s="62"/>
      <c r="D53" s="11">
        <f>SUM(D6:D52)</f>
        <v>384</v>
      </c>
      <c r="E53" s="11">
        <f>SUM(E6:E52)</f>
        <v>384</v>
      </c>
      <c r="F53" s="11">
        <f>SUM(F6:F52)</f>
        <v>372</v>
      </c>
      <c r="G53" s="11">
        <f>SUM(G6:G52)</f>
        <v>1140</v>
      </c>
      <c r="H53" s="2"/>
      <c r="I53" s="2"/>
    </row>
  </sheetData>
  <mergeCells count="5">
    <mergeCell ref="A1:G1"/>
    <mergeCell ref="A2:G2"/>
    <mergeCell ref="A3:G3"/>
    <mergeCell ref="B53:C53"/>
    <mergeCell ref="B4:G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topLeftCell="A13" zoomScale="70" zoomScaleNormal="70" workbookViewId="0">
      <selection activeCell="S1" sqref="S1"/>
    </sheetView>
  </sheetViews>
  <sheetFormatPr defaultRowHeight="15"/>
  <cols>
    <col min="1" max="1" width="14.5703125" customWidth="1"/>
    <col min="2" max="8" width="9.42578125" customWidth="1"/>
    <col min="9" max="15" width="5.85546875" customWidth="1"/>
  </cols>
  <sheetData>
    <row r="1" spans="1:16" ht="29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0"/>
      <c r="O1" s="26"/>
      <c r="P1" s="27"/>
    </row>
    <row r="2" spans="1:16" ht="23.1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0"/>
      <c r="O2" s="30"/>
      <c r="P2" s="28"/>
    </row>
    <row r="3" spans="1:16" ht="33" thickBot="1">
      <c r="A3" s="73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1:16" ht="33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  <c r="P4" s="30"/>
    </row>
    <row r="5" spans="1:16" ht="15.75" thickBot="1">
      <c r="A5" s="66" t="s">
        <v>52</v>
      </c>
      <c r="B5" s="67"/>
      <c r="C5" s="67"/>
      <c r="D5" s="67"/>
      <c r="E5" s="67"/>
      <c r="F5" s="67"/>
      <c r="G5" s="68"/>
      <c r="H5" s="2"/>
      <c r="I5" s="2"/>
      <c r="J5" s="2"/>
      <c r="K5" s="2"/>
      <c r="L5" s="2"/>
      <c r="M5" s="2"/>
      <c r="N5" s="2"/>
      <c r="O5" s="2"/>
      <c r="P5" s="2"/>
    </row>
    <row r="6" spans="1:16" ht="16.5" thickBot="1">
      <c r="A6" s="14" t="s">
        <v>41</v>
      </c>
      <c r="B6" s="14" t="s">
        <v>29</v>
      </c>
      <c r="C6" s="14" t="s">
        <v>30</v>
      </c>
      <c r="D6" s="14" t="s">
        <v>31</v>
      </c>
      <c r="E6" s="14" t="s">
        <v>32</v>
      </c>
      <c r="F6" s="14" t="s">
        <v>34</v>
      </c>
      <c r="G6" s="14" t="s">
        <v>4</v>
      </c>
      <c r="H6" s="5"/>
      <c r="I6" s="5"/>
      <c r="J6" s="5"/>
      <c r="K6" s="5"/>
      <c r="L6" s="5"/>
      <c r="M6" s="5"/>
      <c r="N6" s="5"/>
      <c r="O6" s="5"/>
      <c r="P6" s="5"/>
    </row>
    <row r="7" spans="1:16" ht="16.5" thickBot="1">
      <c r="A7" s="21" t="s">
        <v>2</v>
      </c>
      <c r="B7" s="21">
        <f>'Classwise Castewise Data'!C30</f>
        <v>48</v>
      </c>
      <c r="C7" s="21">
        <f>'Classwise Castewise Data'!D30</f>
        <v>84</v>
      </c>
      <c r="D7" s="21">
        <f>'Classwise Castewise Data'!E30</f>
        <v>0</v>
      </c>
      <c r="E7" s="21">
        <f>'Classwise Castewise Data'!F30</f>
        <v>0</v>
      </c>
      <c r="F7" s="21">
        <f>'Classwise Castewise Data'!G30</f>
        <v>252</v>
      </c>
      <c r="G7" s="21">
        <f>SUM(B7:F7)</f>
        <v>384</v>
      </c>
      <c r="H7" s="6"/>
      <c r="I7" s="6"/>
      <c r="J7" s="6"/>
      <c r="K7" s="6"/>
      <c r="L7" s="6"/>
      <c r="M7" s="6"/>
      <c r="N7" s="6"/>
      <c r="O7" s="6"/>
      <c r="P7" s="6"/>
    </row>
    <row r="8" spans="1:16" ht="16.5" thickBot="1">
      <c r="A8" s="21" t="s">
        <v>3</v>
      </c>
      <c r="B8" s="21">
        <f>'Classwise Castewise Data'!I30</f>
        <v>288</v>
      </c>
      <c r="C8" s="21">
        <f>'Classwise Castewise Data'!J30</f>
        <v>36</v>
      </c>
      <c r="D8" s="21">
        <f>'Classwise Castewise Data'!K30</f>
        <v>12</v>
      </c>
      <c r="E8" s="21">
        <f>'Classwise Castewise Data'!L30</f>
        <v>48</v>
      </c>
      <c r="F8" s="21">
        <f>'Classwise Castewise Data'!M30</f>
        <v>0</v>
      </c>
      <c r="G8" s="21">
        <f t="shared" ref="G8:G9" si="0">SUM(B8:F8)</f>
        <v>384</v>
      </c>
      <c r="H8" s="6"/>
      <c r="I8" s="6"/>
      <c r="J8" s="6"/>
      <c r="K8" s="6"/>
      <c r="L8" s="6"/>
      <c r="M8" s="6"/>
      <c r="N8" s="6"/>
      <c r="O8" s="6"/>
      <c r="P8" s="6"/>
    </row>
    <row r="9" spans="1:16" ht="16.5" thickBot="1">
      <c r="A9" s="21" t="s">
        <v>40</v>
      </c>
      <c r="B9" s="21">
        <f>'Classwise Castewise Data'!O30</f>
        <v>0</v>
      </c>
      <c r="C9" s="21">
        <f>'Classwise Castewise Data'!P30</f>
        <v>252</v>
      </c>
      <c r="D9" s="21">
        <f>'Classwise Castewise Data'!Q30</f>
        <v>0</v>
      </c>
      <c r="E9" s="21">
        <f>'Classwise Castewise Data'!R30</f>
        <v>36</v>
      </c>
      <c r="F9" s="21">
        <f>'Classwise Castewise Data'!S30</f>
        <v>84</v>
      </c>
      <c r="G9" s="21">
        <f t="shared" si="0"/>
        <v>372</v>
      </c>
      <c r="H9" s="6"/>
      <c r="I9" s="6"/>
      <c r="J9" s="6"/>
      <c r="K9" s="6"/>
      <c r="L9" s="6"/>
      <c r="M9" s="6"/>
      <c r="N9" s="6"/>
      <c r="O9" s="6"/>
      <c r="P9" s="6"/>
    </row>
    <row r="10" spans="1:16" ht="16.5" thickBot="1">
      <c r="A10" s="21" t="s">
        <v>4</v>
      </c>
      <c r="B10" s="21">
        <f t="shared" ref="B10:D10" si="1">SUM(B7:B9)</f>
        <v>336</v>
      </c>
      <c r="C10" s="21">
        <f t="shared" si="1"/>
        <v>372</v>
      </c>
      <c r="D10" s="21">
        <f t="shared" si="1"/>
        <v>12</v>
      </c>
      <c r="E10" s="21">
        <f>SUM(E7:E9)</f>
        <v>84</v>
      </c>
      <c r="F10" s="21">
        <f>SUM(F7:F9)</f>
        <v>336</v>
      </c>
      <c r="G10" s="21">
        <f>SUM(G7:G9)</f>
        <v>1140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 thickBot="1">
      <c r="A31" s="69" t="s">
        <v>53</v>
      </c>
      <c r="B31" s="70"/>
      <c r="C31" s="70"/>
      <c r="D31" s="70"/>
      <c r="E31" s="70"/>
      <c r="F31" s="70"/>
      <c r="G31" s="70"/>
      <c r="H31" s="71"/>
      <c r="I31" s="6"/>
      <c r="J31" s="6"/>
      <c r="K31" s="6"/>
      <c r="L31" s="6"/>
      <c r="M31" s="6"/>
      <c r="N31" s="6"/>
      <c r="O31" s="6"/>
      <c r="P31" s="6"/>
    </row>
    <row r="32" spans="1:16" ht="15.75" thickBot="1">
      <c r="A32" s="11" t="s">
        <v>41</v>
      </c>
      <c r="B32" s="11" t="s">
        <v>35</v>
      </c>
      <c r="C32" s="11" t="s">
        <v>36</v>
      </c>
      <c r="D32" s="11" t="s">
        <v>38</v>
      </c>
      <c r="E32" s="11" t="s">
        <v>37</v>
      </c>
      <c r="F32" s="11" t="s">
        <v>39</v>
      </c>
      <c r="G32" s="11" t="s">
        <v>40</v>
      </c>
      <c r="H32" s="11" t="s">
        <v>4</v>
      </c>
      <c r="I32" s="6"/>
      <c r="J32" s="6"/>
      <c r="K32" s="6"/>
      <c r="L32" s="6"/>
      <c r="M32" s="6"/>
      <c r="N32" s="6"/>
      <c r="O32" s="6"/>
      <c r="P32" s="6"/>
    </row>
    <row r="33" spans="1:16" ht="15.75" thickBot="1">
      <c r="A33" s="11" t="s">
        <v>2</v>
      </c>
      <c r="B33" s="11">
        <f>'Classwise Religionwise Data'!C30</f>
        <v>48</v>
      </c>
      <c r="C33" s="11">
        <f>'Classwise Religionwise Data'!D30</f>
        <v>36</v>
      </c>
      <c r="D33" s="11">
        <f>'Classwise Religionwise Data'!E30</f>
        <v>36</v>
      </c>
      <c r="E33" s="11">
        <f>'Classwise Religionwise Data'!F30</f>
        <v>72</v>
      </c>
      <c r="F33" s="11">
        <f>'Classwise Religionwise Data'!G30</f>
        <v>60</v>
      </c>
      <c r="G33" s="11">
        <f>'Classwise Religionwise Data'!H30</f>
        <v>132</v>
      </c>
      <c r="H33" s="11">
        <f>SUM(B33:G33)</f>
        <v>384</v>
      </c>
      <c r="I33" s="6"/>
      <c r="J33" s="6"/>
      <c r="K33" s="6"/>
      <c r="L33" s="6"/>
      <c r="M33" s="6"/>
      <c r="N33" s="6"/>
      <c r="O33" s="6"/>
      <c r="P33" s="6"/>
    </row>
    <row r="34" spans="1:16" ht="15.75" thickBot="1">
      <c r="A34" s="11" t="s">
        <v>3</v>
      </c>
      <c r="B34" s="11">
        <f>'Classwise Religionwise Data'!J30</f>
        <v>24</v>
      </c>
      <c r="C34" s="11">
        <f>'Classwise Religionwise Data'!K30</f>
        <v>24</v>
      </c>
      <c r="D34" s="11">
        <f>'Classwise Religionwise Data'!L30</f>
        <v>72</v>
      </c>
      <c r="E34" s="11">
        <f>'Classwise Religionwise Data'!M30</f>
        <v>72</v>
      </c>
      <c r="F34" s="11">
        <f>'Classwise Religionwise Data'!N30</f>
        <v>72</v>
      </c>
      <c r="G34" s="11">
        <f>'Classwise Religionwise Data'!O30</f>
        <v>120</v>
      </c>
      <c r="H34" s="11">
        <f>SUM(B34:G34)</f>
        <v>384</v>
      </c>
      <c r="I34" s="6"/>
      <c r="J34" s="6"/>
      <c r="K34" s="6"/>
      <c r="L34" s="6"/>
      <c r="M34" s="6"/>
      <c r="N34" s="6"/>
      <c r="O34" s="6"/>
      <c r="P34" s="6"/>
    </row>
    <row r="35" spans="1:16" ht="15.75" thickBot="1">
      <c r="A35" s="11" t="s">
        <v>40</v>
      </c>
      <c r="B35" s="11">
        <f>'Classwise Religionwise Data'!Q30</f>
        <v>36</v>
      </c>
      <c r="C35" s="11">
        <f>'Classwise Religionwise Data'!R30</f>
        <v>84</v>
      </c>
      <c r="D35" s="11">
        <f>'Classwise Religionwise Data'!S30</f>
        <v>36</v>
      </c>
      <c r="E35" s="11">
        <f>'Classwise Religionwise Data'!T30</f>
        <v>72</v>
      </c>
      <c r="F35" s="11">
        <f>'Classwise Religionwise Data'!U30</f>
        <v>60</v>
      </c>
      <c r="G35" s="11">
        <f>'Classwise Religionwise Data'!V30</f>
        <v>84</v>
      </c>
      <c r="H35" s="11">
        <f>SUM(B35:G35)</f>
        <v>372</v>
      </c>
      <c r="I35" s="6"/>
      <c r="J35" s="6"/>
      <c r="K35" s="6"/>
      <c r="L35" s="6"/>
      <c r="M35" s="6"/>
      <c r="N35" s="6"/>
      <c r="O35" s="6"/>
      <c r="P35" s="6"/>
    </row>
    <row r="36" spans="1:16" ht="15.75" thickBot="1">
      <c r="A36" s="11" t="s">
        <v>4</v>
      </c>
      <c r="B36" s="11">
        <f t="shared" ref="B36:H36" si="2">SUM(B33:B35)</f>
        <v>108</v>
      </c>
      <c r="C36" s="11">
        <f t="shared" si="2"/>
        <v>144</v>
      </c>
      <c r="D36" s="11">
        <f t="shared" si="2"/>
        <v>144</v>
      </c>
      <c r="E36" s="11">
        <f t="shared" si="2"/>
        <v>216</v>
      </c>
      <c r="F36" s="11">
        <f t="shared" si="2"/>
        <v>192</v>
      </c>
      <c r="G36" s="11">
        <f t="shared" si="2"/>
        <v>336</v>
      </c>
      <c r="H36" s="11">
        <f t="shared" si="2"/>
        <v>1140</v>
      </c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mergeCells count="5">
    <mergeCell ref="A5:G5"/>
    <mergeCell ref="A31:H31"/>
    <mergeCell ref="A1:M1"/>
    <mergeCell ref="A2:M2"/>
    <mergeCell ref="A3:P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horizontalDpi="300" verticalDpi="0" copies="0" r:id="rId1"/>
  <rowBreaks count="1" manualBreakCount="1">
    <brk id="29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="50" zoomScaleNormal="50" workbookViewId="0">
      <selection activeCell="K7" sqref="K7"/>
    </sheetView>
  </sheetViews>
  <sheetFormatPr defaultRowHeight="15"/>
  <cols>
    <col min="1" max="1" width="11.28515625" bestFit="1" customWidth="1"/>
    <col min="4" max="4" width="11.28515625" bestFit="1" customWidth="1"/>
    <col min="5" max="5" width="10.5703125" bestFit="1" customWidth="1"/>
  </cols>
  <sheetData>
    <row r="1" spans="1:14" ht="29.25">
      <c r="A1" s="5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7"/>
      <c r="N1" s="8"/>
    </row>
    <row r="2" spans="1:14" ht="27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9"/>
      <c r="N2" s="10"/>
    </row>
    <row r="3" spans="1:14" ht="28.5" thickBot="1">
      <c r="A3" s="55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thickBot="1">
      <c r="A6" s="31"/>
      <c r="B6" s="31"/>
      <c r="C6" s="31"/>
      <c r="D6" s="31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 thickBot="1">
      <c r="A7" s="24" t="s">
        <v>1</v>
      </c>
      <c r="B7" s="33" t="s">
        <v>10</v>
      </c>
      <c r="C7" s="31"/>
      <c r="D7" s="31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>
      <c r="A8" s="32"/>
      <c r="B8" s="32"/>
      <c r="C8" s="31"/>
      <c r="D8" s="31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6.5" thickBot="1">
      <c r="A9" s="32"/>
      <c r="B9" s="32"/>
      <c r="C9" s="31"/>
      <c r="D9" s="31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customHeight="1" thickBot="1">
      <c r="A10" s="79" t="s">
        <v>55</v>
      </c>
      <c r="B10" s="80"/>
      <c r="C10" s="80"/>
      <c r="D10" s="80"/>
      <c r="E10" s="80"/>
      <c r="F10" s="81"/>
      <c r="G10" s="2"/>
      <c r="H10" s="2"/>
      <c r="I10" s="2"/>
      <c r="J10" s="1"/>
      <c r="K10" s="1"/>
      <c r="L10" s="1"/>
      <c r="M10" s="1"/>
      <c r="N10" s="2"/>
    </row>
    <row r="11" spans="1:14" ht="32.25" thickBot="1">
      <c r="A11" s="66" t="s">
        <v>41</v>
      </c>
      <c r="B11" s="68"/>
      <c r="C11" s="14" t="s">
        <v>2</v>
      </c>
      <c r="D11" s="14" t="s">
        <v>3</v>
      </c>
      <c r="E11" s="14" t="s">
        <v>40</v>
      </c>
      <c r="F11" s="13" t="s">
        <v>33</v>
      </c>
      <c r="G11" s="2"/>
      <c r="H11" s="1"/>
      <c r="I11" s="1"/>
      <c r="J11" s="1"/>
      <c r="K11" s="1"/>
      <c r="L11" s="1"/>
      <c r="M11" s="1"/>
      <c r="N11" s="2"/>
    </row>
    <row r="12" spans="1:14" ht="16.5" thickBot="1">
      <c r="A12" s="77" t="s">
        <v>56</v>
      </c>
      <c r="B12" s="78"/>
      <c r="C12" s="14">
        <f>VLOOKUP(B7, 'Classwise Genderwise Data'!C5:G52, 2,)</f>
        <v>11</v>
      </c>
      <c r="D12" s="14">
        <f>VLOOKUP(B7, 'Classwise Genderwise Data'!C5:G52, 3,)</f>
        <v>11</v>
      </c>
      <c r="E12" s="14">
        <f>VLOOKUP(B7, 'Classwise Genderwise Data'!C5:G52, 4,)</f>
        <v>10</v>
      </c>
      <c r="F12" s="14">
        <f>SUM(C12:E12)</f>
        <v>32</v>
      </c>
      <c r="G12" s="2"/>
      <c r="H12" s="1"/>
      <c r="I12" s="1"/>
      <c r="J12" s="1"/>
      <c r="K12" s="1"/>
      <c r="L12" s="1"/>
      <c r="M12" s="1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2"/>
      <c r="B30" s="2"/>
      <c r="C30" s="2"/>
      <c r="D30" s="2"/>
      <c r="E30" s="2"/>
      <c r="F30" s="36" t="s">
        <v>1</v>
      </c>
      <c r="G30" s="11" t="str">
        <f>B7</f>
        <v>3-B</v>
      </c>
      <c r="H30" s="2"/>
      <c r="I30" s="2"/>
      <c r="J30" s="2"/>
      <c r="K30" s="2"/>
      <c r="L30" s="2"/>
      <c r="M30" s="2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thickBot="1">
      <c r="A33" s="66" t="s">
        <v>57</v>
      </c>
      <c r="B33" s="67"/>
      <c r="C33" s="67"/>
      <c r="D33" s="67"/>
      <c r="E33" s="67"/>
      <c r="F33" s="67"/>
      <c r="G33" s="68"/>
      <c r="H33" s="2"/>
      <c r="I33" s="2"/>
      <c r="J33" s="2"/>
      <c r="K33" s="2"/>
      <c r="L33" s="2"/>
      <c r="M33" s="2"/>
      <c r="N33" s="2"/>
    </row>
    <row r="34" spans="1:14" ht="15.75" thickBot="1">
      <c r="A34" s="11" t="s">
        <v>41</v>
      </c>
      <c r="B34" s="11" t="s">
        <v>29</v>
      </c>
      <c r="C34" s="11" t="s">
        <v>30</v>
      </c>
      <c r="D34" s="11" t="s">
        <v>31</v>
      </c>
      <c r="E34" s="11" t="s">
        <v>32</v>
      </c>
      <c r="F34" s="11" t="s">
        <v>34</v>
      </c>
      <c r="G34" s="11" t="s">
        <v>4</v>
      </c>
      <c r="H34" s="2"/>
      <c r="I34" s="2"/>
      <c r="J34" s="2"/>
      <c r="K34" s="2"/>
      <c r="L34" s="2"/>
      <c r="M34" s="2"/>
      <c r="N34" s="2"/>
    </row>
    <row r="35" spans="1:14" ht="15.75" thickBot="1">
      <c r="A35" s="11" t="s">
        <v>2</v>
      </c>
      <c r="B35" s="11">
        <f>VLOOKUP(B7,'Classwise Castewise Data'!B4:T29, 2,)</f>
        <v>4</v>
      </c>
      <c r="C35" s="11">
        <f>VLOOKUP(B7,'Classwise Castewise Data'!B4:T29, 3,)</f>
        <v>7</v>
      </c>
      <c r="D35" s="11">
        <f>VLOOKUP(B7,'Classwise Castewise Data'!B4:T29, 4,)</f>
        <v>0</v>
      </c>
      <c r="E35" s="11">
        <f>VLOOKUP(B7,'Classwise Castewise Data'!B4:T29, 5,)</f>
        <v>0</v>
      </c>
      <c r="F35" s="11">
        <f>VLOOKUP(B7,'Classwise Castewise Data'!B4:T29, 6,)</f>
        <v>0</v>
      </c>
      <c r="G35" s="11">
        <f>SUM(B35:F35)</f>
        <v>11</v>
      </c>
      <c r="H35" s="2"/>
      <c r="I35" s="2"/>
      <c r="J35" s="2"/>
      <c r="K35" s="2"/>
      <c r="L35" s="2"/>
      <c r="M35" s="2"/>
      <c r="N35" s="2"/>
    </row>
    <row r="36" spans="1:14" ht="15.75" thickBot="1">
      <c r="A36" s="11" t="s">
        <v>3</v>
      </c>
      <c r="B36" s="11">
        <f>VLOOKUP(B7,'Classwise Castewise Data'!B4:T29, 8,)</f>
        <v>3</v>
      </c>
      <c r="C36" s="11">
        <f>VLOOKUP(B7,'Classwise Castewise Data'!B4:T29, 9,)</f>
        <v>3</v>
      </c>
      <c r="D36" s="11">
        <f>VLOOKUP(B7,'Classwise Castewise Data'!B4:T29, 10,)</f>
        <v>1</v>
      </c>
      <c r="E36" s="11">
        <f>VLOOKUP(B7,'Classwise Castewise Data'!B4:T29, 11,)</f>
        <v>4</v>
      </c>
      <c r="F36" s="11">
        <f>VLOOKUP(B7,'Classwise Castewise Data'!B4:T29, 12,)</f>
        <v>0</v>
      </c>
      <c r="G36" s="11">
        <f>SUM(B36:F36)</f>
        <v>11</v>
      </c>
      <c r="H36" s="2"/>
      <c r="I36" s="2"/>
      <c r="J36" s="2"/>
      <c r="K36" s="2"/>
      <c r="L36" s="2"/>
      <c r="M36" s="2"/>
      <c r="N36" s="2"/>
    </row>
    <row r="37" spans="1:14" ht="15.75" thickBot="1">
      <c r="A37" s="11" t="s">
        <v>40</v>
      </c>
      <c r="B37" s="11">
        <f>VLOOKUP(B7,'Classwise Castewise Data'!B4:T29, 14,)</f>
        <v>0</v>
      </c>
      <c r="C37" s="11">
        <f>VLOOKUP(B7,'Classwise Castewise Data'!B4:T29, 15,)</f>
        <v>0</v>
      </c>
      <c r="D37" s="11">
        <f>VLOOKUP(B7,'Classwise Castewise Data'!B4:T29, 16,)</f>
        <v>0</v>
      </c>
      <c r="E37" s="11">
        <f>VLOOKUP(B7,'Classwise Castewise Data'!B4:T29, 17,)</f>
        <v>3</v>
      </c>
      <c r="F37" s="11">
        <f>VLOOKUP(B7,'Classwise Castewise Data'!B4:T29, 18,)</f>
        <v>7</v>
      </c>
      <c r="G37" s="11">
        <f>SUM(B37:F37)</f>
        <v>10</v>
      </c>
      <c r="H37" s="2"/>
      <c r="I37" s="2"/>
      <c r="J37" s="2"/>
      <c r="K37" s="2"/>
      <c r="L37" s="2"/>
      <c r="M37" s="2"/>
      <c r="N37" s="2"/>
    </row>
    <row r="38" spans="1:14" ht="15.75" thickBot="1">
      <c r="A38" s="11" t="s">
        <v>4</v>
      </c>
      <c r="B38" s="11">
        <f>SUM(B35:B37)</f>
        <v>7</v>
      </c>
      <c r="C38" s="11">
        <f t="shared" ref="C38:F38" si="0">SUM(C35:C37)</f>
        <v>10</v>
      </c>
      <c r="D38" s="11">
        <f t="shared" si="0"/>
        <v>1</v>
      </c>
      <c r="E38" s="11">
        <f t="shared" si="0"/>
        <v>7</v>
      </c>
      <c r="F38" s="11">
        <f t="shared" si="0"/>
        <v>7</v>
      </c>
      <c r="G38" s="11">
        <f>SUM(G35:G37)</f>
        <v>32</v>
      </c>
      <c r="H38" s="2"/>
      <c r="I38" s="2"/>
      <c r="J38" s="2"/>
      <c r="K38" s="2"/>
      <c r="L38" s="2"/>
      <c r="M38" s="2"/>
      <c r="N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2"/>
      <c r="B64" s="2"/>
      <c r="C64" s="2"/>
      <c r="D64" s="2"/>
      <c r="E64" s="2"/>
      <c r="F64" s="36" t="s">
        <v>1</v>
      </c>
      <c r="G64" s="11" t="str">
        <f>B7</f>
        <v>3-B</v>
      </c>
      <c r="H64" s="2"/>
      <c r="I64" s="2"/>
      <c r="J64" s="2"/>
      <c r="K64" s="2"/>
      <c r="L64" s="2"/>
      <c r="M64" s="2"/>
      <c r="N64" s="2"/>
    </row>
    <row r="65" spans="1:14" ht="15.75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thickBot="1">
      <c r="A66" s="66" t="s">
        <v>58</v>
      </c>
      <c r="B66" s="67"/>
      <c r="C66" s="67"/>
      <c r="D66" s="67"/>
      <c r="E66" s="67"/>
      <c r="F66" s="67"/>
      <c r="G66" s="67"/>
      <c r="H66" s="68"/>
      <c r="I66" s="2"/>
      <c r="J66" s="2"/>
      <c r="K66" s="2"/>
      <c r="L66" s="2"/>
      <c r="M66" s="2"/>
      <c r="N66" s="2"/>
    </row>
    <row r="67" spans="1:14" ht="15.75" thickBot="1">
      <c r="A67" s="11" t="s">
        <v>41</v>
      </c>
      <c r="B67" s="11" t="s">
        <v>35</v>
      </c>
      <c r="C67" s="11" t="s">
        <v>36</v>
      </c>
      <c r="D67" s="11" t="s">
        <v>38</v>
      </c>
      <c r="E67" s="11" t="s">
        <v>37</v>
      </c>
      <c r="F67" s="11" t="s">
        <v>39</v>
      </c>
      <c r="G67" s="11" t="s">
        <v>40</v>
      </c>
      <c r="H67" s="11" t="s">
        <v>4</v>
      </c>
      <c r="I67" s="2"/>
      <c r="J67" s="2"/>
      <c r="K67" s="2"/>
      <c r="L67" s="2"/>
      <c r="M67" s="2"/>
      <c r="N67" s="2"/>
    </row>
    <row r="68" spans="1:14" ht="15.75" thickBot="1">
      <c r="A68" s="11" t="s">
        <v>2</v>
      </c>
      <c r="B68" s="11">
        <f>VLOOKUP(B7, 'Classwise Religionwise Data'!B4:W29, 2,)</f>
        <v>3</v>
      </c>
      <c r="C68" s="11">
        <f>VLOOKUP(B7, 'Classwise Religionwise Data'!B4:W29, 3,)</f>
        <v>1</v>
      </c>
      <c r="D68" s="11">
        <f>VLOOKUP(B7, 'Classwise Religionwise Data'!B4:W29, 4,)</f>
        <v>0</v>
      </c>
      <c r="E68" s="11">
        <f>VLOOKUP(B7, 'Classwise Religionwise Data'!B4:W29, 5,)</f>
        <v>2</v>
      </c>
      <c r="F68" s="11">
        <f>VLOOKUP(B7, 'Classwise Religionwise Data'!B4:W29, 6,)</f>
        <v>0</v>
      </c>
      <c r="G68" s="11">
        <f>VLOOKUP(B7, 'Classwise Religionwise Data'!B4:W29, 7,)</f>
        <v>5</v>
      </c>
      <c r="H68" s="11">
        <f>SUM(B68:G68)</f>
        <v>11</v>
      </c>
      <c r="I68" s="2"/>
      <c r="J68" s="2"/>
      <c r="K68" s="2"/>
      <c r="L68" s="2"/>
      <c r="M68" s="2"/>
      <c r="N68" s="2"/>
    </row>
    <row r="69" spans="1:14" ht="15.75" thickBot="1">
      <c r="A69" s="11" t="s">
        <v>3</v>
      </c>
      <c r="B69" s="11">
        <f>VLOOKUP(B7, 'Classwise Religionwise Data'!B4:W29, 9,)</f>
        <v>1</v>
      </c>
      <c r="C69" s="11">
        <f>VLOOKUP(B7, 'Classwise Religionwise Data'!B4:W29, 10,)</f>
        <v>0</v>
      </c>
      <c r="D69" s="11">
        <f>VLOOKUP(B7, 'Classwise Religionwise Data'!B4:W29, 11,)</f>
        <v>3</v>
      </c>
      <c r="E69" s="11">
        <f>VLOOKUP(B7, 'Classwise Religionwise Data'!B4:W29, 12,)</f>
        <v>2</v>
      </c>
      <c r="F69" s="11">
        <f>VLOOKUP(B7, 'Classwise Religionwise Data'!B4:W29, 13,)</f>
        <v>1</v>
      </c>
      <c r="G69" s="11">
        <f>VLOOKUP(B7, 'Classwise Religionwise Data'!B4:W29, 14,)</f>
        <v>4</v>
      </c>
      <c r="H69" s="11">
        <f>SUM(B69:G69)</f>
        <v>11</v>
      </c>
      <c r="I69" s="2"/>
      <c r="J69" s="2"/>
      <c r="K69" s="2"/>
      <c r="L69" s="2"/>
      <c r="M69" s="2"/>
      <c r="N69" s="2"/>
    </row>
    <row r="70" spans="1:14" ht="15.75" thickBot="1">
      <c r="A70" s="11" t="s">
        <v>40</v>
      </c>
      <c r="B70" s="11">
        <f>VLOOKUP(B7, 'Classwise Religionwise Data'!B4:W29, 16,)</f>
        <v>2</v>
      </c>
      <c r="C70" s="11">
        <f>VLOOKUP(B7, 'Classwise Religionwise Data'!B4:W29, 17,)</f>
        <v>5</v>
      </c>
      <c r="D70" s="11">
        <f>VLOOKUP(B7, 'Classwise Religionwise Data'!B4:W29, 18,)</f>
        <v>0</v>
      </c>
      <c r="E70" s="11">
        <f>VLOOKUP(B7, 'Classwise Religionwise Data'!B4:W29, 19,)</f>
        <v>2</v>
      </c>
      <c r="F70" s="11">
        <f>VLOOKUP(B7, 'Classwise Religionwise Data'!B4:W29, 20,)</f>
        <v>0</v>
      </c>
      <c r="G70" s="11">
        <f>VLOOKUP(B7, 'Classwise Religionwise Data'!B4:W29, 21,)</f>
        <v>1</v>
      </c>
      <c r="H70" s="11">
        <f>SUM(B70:G70)</f>
        <v>10</v>
      </c>
      <c r="I70" s="2"/>
      <c r="J70" s="2"/>
      <c r="K70" s="2"/>
      <c r="L70" s="2"/>
      <c r="M70" s="2"/>
      <c r="N70" s="2"/>
    </row>
    <row r="71" spans="1:14" ht="15.75" thickBot="1">
      <c r="A71" s="11" t="s">
        <v>4</v>
      </c>
      <c r="B71" s="11">
        <f>SUM(B68:B70)</f>
        <v>6</v>
      </c>
      <c r="C71" s="11">
        <f t="shared" ref="C71:G71" si="1">SUM(C68:C70)</f>
        <v>6</v>
      </c>
      <c r="D71" s="11">
        <f t="shared" si="1"/>
        <v>3</v>
      </c>
      <c r="E71" s="11">
        <f t="shared" si="1"/>
        <v>6</v>
      </c>
      <c r="F71" s="11">
        <f t="shared" si="1"/>
        <v>1</v>
      </c>
      <c r="G71" s="11">
        <f t="shared" si="1"/>
        <v>10</v>
      </c>
      <c r="H71" s="11">
        <f>SUM(H68:H70)</f>
        <v>32</v>
      </c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thickBo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thickBot="1">
      <c r="A98" s="1"/>
      <c r="B98" s="1"/>
      <c r="C98" s="1"/>
      <c r="D98" s="1"/>
      <c r="E98" s="1"/>
      <c r="F98" s="36" t="s">
        <v>1</v>
      </c>
      <c r="G98" s="11" t="str">
        <f>B7</f>
        <v>3-B</v>
      </c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mergeCells count="8">
    <mergeCell ref="A33:G33"/>
    <mergeCell ref="A66:H66"/>
    <mergeCell ref="A1:L1"/>
    <mergeCell ref="A2:L2"/>
    <mergeCell ref="A3:N3"/>
    <mergeCell ref="A11:B11"/>
    <mergeCell ref="A12:B12"/>
    <mergeCell ref="A10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Cumulative Data-DataEntry Sheet</vt:lpstr>
      <vt:lpstr>Classwise Religionwise Data</vt:lpstr>
      <vt:lpstr>Classwise Castewise Data</vt:lpstr>
      <vt:lpstr>Classwise Genderwise Data</vt:lpstr>
      <vt:lpstr>Charts-Cumulative Data</vt:lpstr>
      <vt:lpstr>Charts-Classwise</vt:lpstr>
      <vt:lpstr>'Charts-Cumulative Data'!Print_Area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School Statistical Register Excel Template;www.exceldatapro.com</cp:keywords>
  <cp:lastModifiedBy>Windows User</cp:lastModifiedBy>
  <cp:lastPrinted>2019-08-03T12:47:28Z</cp:lastPrinted>
  <dcterms:created xsi:type="dcterms:W3CDTF">2019-08-01T06:59:45Z</dcterms:created>
  <dcterms:modified xsi:type="dcterms:W3CDTF">2019-08-07T04:06:43Z</dcterms:modified>
</cp:coreProperties>
</file>